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s Abiertos\"/>
    </mc:Choice>
  </mc:AlternateContent>
  <bookViews>
    <workbookView xWindow="0" yWindow="0" windowWidth="26655" windowHeight="10275"/>
  </bookViews>
  <sheets>
    <sheet name="ENE A DIC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1" i="1" l="1"/>
  <c r="C240" i="1"/>
  <c r="C239" i="1"/>
  <c r="C232" i="1"/>
  <c r="C223" i="1"/>
  <c r="C222" i="1"/>
  <c r="C220" i="1"/>
  <c r="C212" i="1"/>
  <c r="C208" i="1"/>
  <c r="C199" i="1"/>
  <c r="C186" i="1"/>
  <c r="C184" i="1"/>
  <c r="C154" i="1"/>
  <c r="C149" i="1"/>
  <c r="C148" i="1"/>
  <c r="C136" i="1"/>
  <c r="C135" i="1"/>
  <c r="C131" i="1"/>
  <c r="C123" i="1"/>
  <c r="C100" i="1"/>
  <c r="C95" i="1"/>
  <c r="C94" i="1"/>
  <c r="C75" i="1"/>
  <c r="C68" i="1"/>
  <c r="C62" i="1"/>
  <c r="C60" i="1"/>
  <c r="C53" i="1"/>
  <c r="C46" i="1"/>
  <c r="C44" i="1"/>
  <c r="C43" i="1"/>
  <c r="C41" i="1"/>
  <c r="C37" i="1"/>
  <c r="C33" i="1"/>
  <c r="C28" i="1"/>
  <c r="C24" i="1"/>
  <c r="C22" i="1"/>
  <c r="C20" i="1"/>
  <c r="C19" i="1"/>
  <c r="C16" i="1"/>
  <c r="C9" i="1"/>
</calcChain>
</file>

<file path=xl/sharedStrings.xml><?xml version="1.0" encoding="utf-8"?>
<sst xmlns="http://schemas.openxmlformats.org/spreadsheetml/2006/main" count="250" uniqueCount="250">
  <si>
    <t>GOBIERNO DEL ESTADO DE MICHOACAN DE OCAMPO</t>
  </si>
  <si>
    <t>DESGLOSE DE LA PARTICIPACIÓN DEL 100% DEL IMPUESTO SOBRE LA RENTA PAGADO A LA SHCP, CONFORME A LO DISPUESTO POR EL ARTÍCULO 3-B DE LA LEY DE COORDINACIÓN FISCAL</t>
  </si>
  <si>
    <t xml:space="preserve">  DEL 1o. DE ENERO AL 31 DE DICIEMBRE DEL AÑO 2024</t>
  </si>
  <si>
    <t>(Pesos)</t>
  </si>
  <si>
    <t>CONCEPTO</t>
  </si>
  <si>
    <t xml:space="preserve"> INGRESO  DEVENGADO</t>
  </si>
  <si>
    <t>PARTICIPACIÓN DEL 100% DEL IMPUESTO SOBRE LA RENTA PAGADO A LA SHCP, CONFORME A LO DISPUESTO POR EL ARTÍCULO 3-B DE LA LEY DE COORDINACIÓN FISCAL</t>
  </si>
  <si>
    <t>FONDO ISR COMISION ESTATAL DEL AGUA Y GESTION DE CUENCAS</t>
  </si>
  <si>
    <t>FONDO ISR AUDITORIA SUPERIOR DE MICHOACAN</t>
  </si>
  <si>
    <t>FONDO ISR INSTITUTO MUNICIPAL DE CULTURA FISICA Y DEPORTE</t>
  </si>
  <si>
    <t>FONDO ISR INSTITUTO MUNICIPAL DE PLANEACION DE URUAPAN, MICHOACAN</t>
  </si>
  <si>
    <t>FONDO ISR INSTITUTO MUNICIPAL DE PLANEACION DEL MUNICIPIO DE COPANDARO, MICHOACAN</t>
  </si>
  <si>
    <t>FONDO ISR CENTRO DE CONCILIACION LABORAL DEL ESTADO DE MICHOACAN DE OCAMPO</t>
  </si>
  <si>
    <t>FONDO ISR CENTRO DE CONVENCIONES DE MORELIA</t>
  </si>
  <si>
    <t>FONDO ISR CENTRO ESTATAL DE CERTIFICACION ACREDITACION Y CONTROL DE CONFIANZA</t>
  </si>
  <si>
    <t>FONDO ISR CENTRO ESTATAL DE FOMENTO GANADERO DEL ESTADO DE MICHOACAN DE OCAMPO</t>
  </si>
  <si>
    <t>FONDO ISR COLEGIO DE BACHILLERES DEL ESTADO DE MICHOACAN</t>
  </si>
  <si>
    <t>FONDO ISR COLEGIO DE EDUCACION PROFESIONAL TECNICA DEL ESTADO DE MICHOACAN</t>
  </si>
  <si>
    <t>FONDO ISR CENTRO INFANTIL DE EDUCACION INICIAL DE MORELIA</t>
  </si>
  <si>
    <t>FONDO ISR COLEGIO DE ESTUDIOS CIENTIFICOS Y TECNOLOGICOS DEL ESTADO DE MICHOACAN</t>
  </si>
  <si>
    <t>FONDO ISR COMISION ESTATAL PARA EL DESARROLLO DE PUEBLOS INDIGENAS</t>
  </si>
  <si>
    <t>FONDO ISR COLEGIO DE MORELIA</t>
  </si>
  <si>
    <t>FONDO ISR COMISION EJECUTIVA ESTATAL DE ATENCION A VICTIMAS</t>
  </si>
  <si>
    <t>FONDO ISR COMISION ESTATAL DE LOS DERECHOS HUMANOS</t>
  </si>
  <si>
    <t>FONDO ISR COMISION ESTATAL DE ARBITRAJE MEDICO DE MICHOACAN</t>
  </si>
  <si>
    <t>FONDO ISR COMISION ESTATAL DE CULTURA FISICA Y DEPORTE</t>
  </si>
  <si>
    <t>FONDO ISR COMISION FORESTAL DEL ESTADO</t>
  </si>
  <si>
    <t>FONDO ISR COMISION DE PESCA DEL ESTADO DE MICHOACAN</t>
  </si>
  <si>
    <t>FONDO ISR COMPAÑIA INMOBILIARIA FOMENTO TURISTICO DE MICHOACAN</t>
  </si>
  <si>
    <t>FONDO ISR CONSEJO DE ADMINISTRACION Y GESTION COMUNAL DE LA COMUNIDAD INDIGENA DE TARECUATO, MUNICIPIO DE TANTAMANDAPIO MICHOACAN</t>
  </si>
  <si>
    <t>FONDO ISR CONGRESO DEL ESTADO DE MICHOACAN DE OCAMPO</t>
  </si>
  <si>
    <t>FONDO ISR CONSEJO ECONOMICO Y SOCIAL DEL ESTADO DE MICHOACAN DE OCAMPO</t>
  </si>
  <si>
    <t>FONDO ISR INSTITUTO DE CIENCIA, TECNOLOGIA E INNOVACION DEL ESTADO DE MICHOACAN</t>
  </si>
  <si>
    <t>FONDO ISR CONSEJO ESTATAL PARA PREVENIR Y ELIMINAR LA DISCRIMINACION Y LA VIOLENCIA</t>
  </si>
  <si>
    <t>FONDO ISR DIRECCION DE PENSIONES CIVILES DEL ESTADO</t>
  </si>
  <si>
    <t>FONDO ISR FIDEICOMISO DE PARQUES INDUSTRIALES DE MICHOACAN</t>
  </si>
  <si>
    <t>FONDO ISR FISCALIA GENERAL DEL ESTADO DE MICHOACAN</t>
  </si>
  <si>
    <t>FONDO ISR FOMENTO TURISTICO DE MICHOACAN</t>
  </si>
  <si>
    <t>FONDO ISR GOBIERNO DEL ESTADO DE MICHOACAN</t>
  </si>
  <si>
    <t>FONDO ISR INSTITUTO DE EDUCACIÓN MEDIA SUPERIOR Y SUPERIOR DEL ESTADO DE MICHOACAN</t>
  </si>
  <si>
    <t>FONDO ISR INSTITUTO DE CAPACITACION PARA EL TRABAJO DEL ESTADO DE MICHOACAN</t>
  </si>
  <si>
    <t>FONDO ISR INSTITUTO DE LA DEFENSORIA PUBLICA DEL ESTADO DE MICH</t>
  </si>
  <si>
    <t>FONDO ISR INSTITUTO DE LA INFRAESTRUCTURA FISICA EDUCATIVA DEL ESTADO DE MICHOACAN DE OCAMPO</t>
  </si>
  <si>
    <t>FONDO ISR INSTITUTO DE LA JUVENTUD MICHOACANA</t>
  </si>
  <si>
    <t>FONDO ISR CONSEJO CIUDADANO DEL MUNICIPIO DE MORELIA</t>
  </si>
  <si>
    <t>FONDO ISR INSTITUTO DE LA JUVENTUD MORELIANA</t>
  </si>
  <si>
    <t>FONDO ISR INSTITUTO DE LA MUJER MORELIANA</t>
  </si>
  <si>
    <t>FONDO ISR INSTITUTO DE PLANEACION DE MORELIA</t>
  </si>
  <si>
    <t>FONDO ISR INSTITUTO DE PLANEACION DEL ESTADO DE MICHOACAN</t>
  </si>
  <si>
    <t>FONDO ISR INSTITUTO MUNICIPAL DE PLANEACION DE TACAMBARO, MICHOACAN</t>
  </si>
  <si>
    <t>FONDO ISR JUNTA LOC MUNICIPAL PARA LA OPERACION DEL SISTEMA DE AGUA POTABLE ALCANTARILLADO Y SANEAMIENTO DE LA LOCALIDAD DE TRES MARIAS</t>
  </si>
  <si>
    <t>FONDO ISR JUNTA LOCAL MUNICIPAL DE AGUA POTABLE DEL FRACCIONAMIENTO EL MIRADOR</t>
  </si>
  <si>
    <t>FONDO ISR JUNTA LOCAL MUNICIPAL PARA LA OPERACION DEL SISTEMA DE AGUA POTABLE ALCANTARILLADO Y SANEAMIENTO DE LA LOCALIDAD DE MONTAÑA MONARCA</t>
  </si>
  <si>
    <t>FONDO ISR JUNTA LOCAL MUNICIPAL DE LA LOCALIDAD DE CIUDAD INDUSTRIAL DE MORELIA</t>
  </si>
  <si>
    <t>FONDO ISR JUNTA DE CAMINOS DEL ESTADO DE MICHOACAN DE OCAMPO</t>
  </si>
  <si>
    <t>FONDO ISR INSTITUTO DE VIVIENDA DEL ESTADO DE MICHOACAN DE OCAMPO</t>
  </si>
  <si>
    <t>FONDO ISR INSTITUTO DEL ARTESANO MICHOACANO</t>
  </si>
  <si>
    <t>FONDO ISR INSTITUTO ELECTORAL DE MICHOACAN</t>
  </si>
  <si>
    <t>FONDO ISR INSTITUTO ESTATAL DE ESTUDIOS SUPERIORES EN SEGURIDAD Y PROFESIONALIZACION POLICIAL DEL ESTADO DE MICHOACAN</t>
  </si>
  <si>
    <t>FONDO ISR POLICIA AUXILIAR DEL ESTADO DE MICHOACAN DE OCAMPO</t>
  </si>
  <si>
    <t>FONDO ISR PROMANTENIMIENTO DEL SISTEMA DE   AGUA POTABLE, ALCANTARILLADO Y SANEAMIENTO DEL MUNICIPIO  DE PATZCUARO</t>
  </si>
  <si>
    <t>FONDO ISR SISTEMA DE AGUA POTABLE ALCANTARILLADO DE ZAMORA</t>
  </si>
  <si>
    <t>FONDO ISR SISTEMA DE AGUA POTABLE ALCANTARILLADO Y SANEAMIENTO DE TANGANCICUARO</t>
  </si>
  <si>
    <t>FONDO ISR SISTEMA DE AGUA POTABLE Y ALCANTARILLADO DEL MUNICIPIO DE TLALPUJAHUA MICH</t>
  </si>
  <si>
    <t>FONDO ISR SISTEMA DE AGUA POTABLE ALCANTARILLADO Y SANEAMIENTO DE LA PIEDAD</t>
  </si>
  <si>
    <t>FONDO ISR MUNICIPIO DE LAGUNILLAS MICHOACAN</t>
  </si>
  <si>
    <t>FONDO ISR SISTEMA DE AGUA POTABLE ALCANTARILLADO Y SANEAMIENTO DE ZACAPU</t>
  </si>
  <si>
    <t>FONDO ISR INSTITUTO MICHOACANO DE CIENCIAS DE LA EDUCACION JOSE MARIA MORELOS</t>
  </si>
  <si>
    <t>FONDO ISR INSTITUTO TECNOLOGICO DE ESTUDIOS SUPERIORES DE ZAMORA</t>
  </si>
  <si>
    <t>FONDO ISR INSTITUTO TECNOLOGICO SUPERIOR DE APATZINGAN</t>
  </si>
  <si>
    <t>FONDO ISR INSTITUTO TECNOLOGICO SUPERIOR DE CIUDAD HIDALGO</t>
  </si>
  <si>
    <t>FONDO ISR COM DE A P Y A DE EPITACIO HUERTA</t>
  </si>
  <si>
    <t>FONDO ISR INSTITUTO TECNOLOGICO SUPERIOR DE COALCOMAN MICHOACAN</t>
  </si>
  <si>
    <t>FONDO ISR INSTITUTO TECNOLOGICO SUPERIOR DE HUETAMO, MICHOACAN</t>
  </si>
  <si>
    <t>FONDO ISR INSTITUTO TECNOLOGICO SUPERIOR DE PATZCUARO MICHOACAN</t>
  </si>
  <si>
    <t>FONDO ISR INSTITUTO TECNOLOGICO SUPERIOR DE URUAPAN</t>
  </si>
  <si>
    <t>FONDO ISR INSTITUTO TECNOLOGICO SUPERIOR PURHEPECHA</t>
  </si>
  <si>
    <t>FONDO ISR INSTITUTO TECNOLOGICO SUPERIOR DE PURUANDIRO</t>
  </si>
  <si>
    <t>FONDO ISR INSTITUTO TECNOLOGICO SUPERIOR DE LOS REYES</t>
  </si>
  <si>
    <t>FONDO ISR INSTITUTO TECNOLOGICO SUPERIOR DE TACAMBARO MICHOACAN</t>
  </si>
  <si>
    <t>FONDO ISR JUNTA DE ASISTENCIA PRIVADA DEL ESTADO DE MICHOACAN DE OCAMPO</t>
  </si>
  <si>
    <t>FONDO ISR SISTEMA DE AGUA POTABLE Y ALCANTARILLADO DE HUETAMO</t>
  </si>
  <si>
    <t>FONDO ISR SISTEMA DE AGUA POTABLE Y ALCANTARILLADO DE PARACHO</t>
  </si>
  <si>
    <t>FONDO ISR SISTEMA DE AGUA POTABLE Y ALCANTARILLADO DE PUREPERO DE ECHAIZ</t>
  </si>
  <si>
    <t>FONDO ISR SISTEMA DE AGUA POTABLE Y ALCANTARILLADO DEL MUNICIPIO DE PENJAMILLO DE DEGOLLADO</t>
  </si>
  <si>
    <t>FONDO ISR MUNICIPIO DE ACUITZIO MICH</t>
  </si>
  <si>
    <t>FONDO ISR COMITE DE AGUA POTABLE Y ALCANTARILLADO DEL MUNICIPIO DE ACUITZIO DEL CANJE, MICH.</t>
  </si>
  <si>
    <t>FONDO ISR COMITE MUNICIPAL DE AGUA POTABLE ALCANTARILLADO Y SANEAMIENTO DEL MUNICIPIO DE AGUILILLA MICH</t>
  </si>
  <si>
    <t>FONDO ISR COMITE DE AGUA POTABLE Y ALCANTARILLADO DEL MUNICIPIO DE ALVARO OBREGON</t>
  </si>
  <si>
    <t>FONDO ISR COMITE DE AGUA POTABLE Y ALCANTARILLADO DEL MUNICIPIO DE APATZINGAN MICH</t>
  </si>
  <si>
    <t>FONDO ISR COMITE DE AGUA POTABLE Y ALCANTARILLADO DEL MUNICIPIO DE TACAMBARO MICH</t>
  </si>
  <si>
    <t>FONDO ISR PRESIDENCIA MUNICIPAL DE TACAMBARO MICH</t>
  </si>
  <si>
    <t>FONDO ISR COMITE DE AGUA POTABLE Y ALCANTARILLADO LAZARO CARDENAS</t>
  </si>
  <si>
    <t>FONDO ISR COMITE DE DESARROLLO INTEGRAL DE LA FAMILIA DEL MUNICIPIO DE LA HUACANA MICHOACAN</t>
  </si>
  <si>
    <t>FONDO ISR MUNICIPIO DE AGUILILLA MICHOACAN</t>
  </si>
  <si>
    <t>FONDO ISR MUNICIPIO DE AQUILA MICHOACAN</t>
  </si>
  <si>
    <t>FONDO ISR MUNICIPIO DE CHINICUILA MICHOACAN</t>
  </si>
  <si>
    <t>FONDO ISR MUNICIPIO DE ALVARO OBREGON MICHOACAN</t>
  </si>
  <si>
    <t>FONDO ISR MUNICIPIO DE ANGANGUEO MICHOACAN</t>
  </si>
  <si>
    <t>FONDO ISR MUNICIPIO DE APATZINGAN MICHOACAN</t>
  </si>
  <si>
    <t>FONDO ISR COMITE DE AGUA POTABLE Y ALCANTARILLADO DEL MUNICIPIO DE ARIO DE ROSALES</t>
  </si>
  <si>
    <t>FONDO ISR COMITE DE AGUA POTABLE Y ALCANTARILLADO DEL MUNICIPIO DE MARAVATIO DE OCAMPO MICHOACAN</t>
  </si>
  <si>
    <t>FONDO ISR MUNICIPIO DE APORO MICHOACAN</t>
  </si>
  <si>
    <t>FONDO ISR ORGANISMO OPERADOR DE AGUA POTABLE, ALCANTARILLADO Y SANEAMIENTO DE APORO MICHOACAN</t>
  </si>
  <si>
    <t>FONDO ISR MUNICIPIO DE ARIO MICHOACAN</t>
  </si>
  <si>
    <t>FONDO ISR MUNICIPIO DE ARTEAGA MICHOACAN</t>
  </si>
  <si>
    <t>FONDO ISR MUNICIPIO DE BRISEÑAS MICHOACAN</t>
  </si>
  <si>
    <t>FONDO ISR COMITE DE AGUA POTABLE Y ALCANTARILLADO DEL MUNICIPIO DE BRISEÑAS DE MATAMOROS</t>
  </si>
  <si>
    <t>FONDO ISR MUNICIPIO DE BUENAVISTA MICHOACAN</t>
  </si>
  <si>
    <t>FONDO ISR MUNICIPIO DE CHARAPAN</t>
  </si>
  <si>
    <t>FONDO ISR MUNICIPIO DE CHARO DE MICHOACAN</t>
  </si>
  <si>
    <t>FONDO ISR COMITE DE AGUA POTABLE Y ALCANTARILLADO DEL MUNICIPIO DE CHARO</t>
  </si>
  <si>
    <t>FONDO ISR COMITE DE AGUA POTABLE Y ALCANTARILLADO DEL MUNICIPIO DE COAHUAYANA</t>
  </si>
  <si>
    <t>FONDO ISR MUNICIPIO DE CHAVINDA MICHOACAN</t>
  </si>
  <si>
    <t>FONDO ISR ORGANISMO OPERADOR DEL AGUA POTABLE DEL MUNICIPIO DE CHAVINDA, MICH.</t>
  </si>
  <si>
    <t>FONDO ISR MUNICIPIO DE CHILCHOTA MICHOACAN</t>
  </si>
  <si>
    <t>FONDO ISR MUNICIPIO DE COAHUAYANA MICHOACAN DE OCAMPO</t>
  </si>
  <si>
    <t>FONDO ISR MUNICIPIO DE CHUCANDIRO MICHOACAN</t>
  </si>
  <si>
    <t>FONDO ISR MUNICIPIO DE COJUMATLAN DE REGULES</t>
  </si>
  <si>
    <t>FONDO ISR MUNICIPIO DE CHURINTZIO MICHOACAN</t>
  </si>
  <si>
    <t>FONDO ISR MUNICIPIO DE COENEO MICHOACAN</t>
  </si>
  <si>
    <t>FONDO ISR MUNICIPIO CONTEPEC</t>
  </si>
  <si>
    <t>FONDO ISR MUNICIPIO DE COPANDARO DE GALEANA MICH</t>
  </si>
  <si>
    <t>FONDO ISR MUNICIPIO DE COTIJA MICHOACAN</t>
  </si>
  <si>
    <t>FONDO ISR MUNICIPIO DE CUITZEO MICHOACAN</t>
  </si>
  <si>
    <t>FONDO ISR MUNICIPIO DE ECUANDUREO MICHOACAN</t>
  </si>
  <si>
    <t>FONDO ISR MUNICIPIO DE EPITACIO HUERTA MICHOACAN</t>
  </si>
  <si>
    <t>FONDO ISR MUNICIPIO DE ERONGARICUARO MICHOACAN</t>
  </si>
  <si>
    <t>FONDO ISR MUNICIPIO DE HIDALGO MICHOACAN</t>
  </si>
  <si>
    <t>FONDO ISR MUNICIPIO DE HUANDACAREO MICHOACAN</t>
  </si>
  <si>
    <t>FONDO ISR ORGANISMO OPERADOR DEL SISTEMA DE AGUA POTABLE, ALCANTARILLADO Y SANEAMIENTO HUANDACAREO</t>
  </si>
  <si>
    <t>FONDO ISR PANTEON MUNICIPAL SAN JERONIMO</t>
  </si>
  <si>
    <t>FONDO ISR MUNICIPIO DE HUANIQUEO MICHOACAN</t>
  </si>
  <si>
    <t>FONDO ISR MUNICIPIO DE HUETAMO MICH</t>
  </si>
  <si>
    <t>FONDO ISR MUNICIPIO DE HUIRAMBA MICH</t>
  </si>
  <si>
    <t>FONDO ISR MUNICIPIO DE INDAPARAPEO MICHOACAN</t>
  </si>
  <si>
    <t>FONDO ISR MUNICIPIO DE IXTLAN MICHOACAN</t>
  </si>
  <si>
    <t>FONDO ISR COMITE DE AGUA POTABLE Y ALCANTARILLADO DEL MUNICIPIO DE IXTLAN, MICH.</t>
  </si>
  <si>
    <t>FONDO ISR MUNICIPIO DE JACONA MICHOACAN</t>
  </si>
  <si>
    <t>FONDO ISR MUNICIPIO DE JIMENEZ MICHOACAN</t>
  </si>
  <si>
    <t>FONDO ISR MUNICIPIO DE JIQUILPAN MICHOACAN</t>
  </si>
  <si>
    <t>FONDO ISR MUNICIPIO DE JOSE SIXTO VERDUZCO MICHOACAN</t>
  </si>
  <si>
    <t>FONDO ISR MUNICIPIO DE JUAREZ MICHOACAN</t>
  </si>
  <si>
    <t>FONDO ISR MUNICIPIO DE LA HUACANA MICHOACAN</t>
  </si>
  <si>
    <t>FONDO ISR COMITE DE AGUA POTABLE Y ALCANTARILLADO DEL MUNICIPIO DE PERIBAN DE RAMOS, MICHOACAN</t>
  </si>
  <si>
    <t>FONDO ISR MUNICIPIO DE LA PIEDAD MICH</t>
  </si>
  <si>
    <t>FONDO ISR MUNICIPIO DE LAZARO CARDENAS MICHOACAN</t>
  </si>
  <si>
    <t>FONDO ISR MUNICIPIO DE LOS REYES MICHOACAN</t>
  </si>
  <si>
    <t>FONDO ISR MUNICIPIO DE MADERO</t>
  </si>
  <si>
    <t>FONDO ISR MUNICIPIO DE MARAVATIO MICHOACAN</t>
  </si>
  <si>
    <t>FONDO ISR MUNICIPIO DE MARCOS CASTELLANOS</t>
  </si>
  <si>
    <t>FONDO ISR MUNICIPIO DE MORELIA MICH</t>
  </si>
  <si>
    <t>FONDO ISR MUNICIPIO DE NAHUATZEN MICHOACAN</t>
  </si>
  <si>
    <t>FONDO ISR ORGANISMO OPERADOR DE AGUA POTABLE ALCANTARILLADO Y SANEAMIENTO DE MORELIA</t>
  </si>
  <si>
    <t>FONDO ISR ORGANISMO OPERADOR DEL AGUA POTABLE, ALCANTARILLADO Y SANEAMIENTO PARA EL MUNICIPIO DE PARACUARO, MICHOACAN</t>
  </si>
  <si>
    <t>FONDO ISR CLINICA MUNICIPAL DR. JOSE PILAR RUIZ NERI</t>
  </si>
  <si>
    <t>FONDO ISR CENTRO DE ATENCION AL SECTOR VULNERABLE INFANTIL</t>
  </si>
  <si>
    <t>FONDO ISR MUNICIPIO DE MORELOS</t>
  </si>
  <si>
    <t>FONDO ISR MUNICIPIO DE MUGICA</t>
  </si>
  <si>
    <t>FONDO ISR MUNICIPIO DE NOCUPETARO MICH</t>
  </si>
  <si>
    <t>FONDO ISR MUNICIPIO DE NUEVO PARANGARICUTIRO MICHOACAN</t>
  </si>
  <si>
    <t>FONDO ISR MUNICIPIO DE NUEVO URECHO MICHAOCAN</t>
  </si>
  <si>
    <t>FONDO ISR MUNICIPIO DE NUMARAN MICHOACAN</t>
  </si>
  <si>
    <t>FONDO ISR OOAPAS NUMARAN</t>
  </si>
  <si>
    <t>FONDO ISR OOSAPAVM DEL MUNICIPIO DE MORELOS MICHOACAN</t>
  </si>
  <si>
    <t>FONDO ISR ORGANISMO DE AGUA POTABLE Y ALCANTARILLADO DEL MUNICIPIO DE INDAPARAPEO MICHOACAN</t>
  </si>
  <si>
    <t>FONDO ISR MUNICIPIO DE OCAMPO MICHOACAN</t>
  </si>
  <si>
    <t>FONDO ISR MUNICIPIO DE PAJACUARAN MICHOACAN</t>
  </si>
  <si>
    <t>FONDO ISR COMITE DE AGUA POTABLE ALCANTARILLADO Y SANEAMIENTO DEL PAJACUARAN MICH</t>
  </si>
  <si>
    <t>FONDO ISR MUNICIPIO DE PANINDICUARO</t>
  </si>
  <si>
    <t>FONDO ISR MUNICIPIO DE PARACHO MICHOACAN</t>
  </si>
  <si>
    <t>FONDO ISR MUNICIPIO DE PARACUARO MICHOACAN</t>
  </si>
  <si>
    <t>FONDO ISR MUNICIPIO DE PATZCUARO MICHOACAN</t>
  </si>
  <si>
    <t>FONDO ISR MUNICIPIO DE PENJAMILLO MICHOACAN</t>
  </si>
  <si>
    <t>FONDO ISR MUNICIPIO DE PERIBAN MICHOACAN</t>
  </si>
  <si>
    <t>FONDO ISR MUNICIPIO DE PUREPERO MICHOACAN</t>
  </si>
  <si>
    <t>FONDO ISR MUNICIPIO DE PURUANDIRO MICHOACAN</t>
  </si>
  <si>
    <t>FONDO ISR MUNICIPIO DE QUERENDARO MICHOACAN</t>
  </si>
  <si>
    <t>FONDO ISR COMITE DE AGUA POTABLE Y ALCANTARILLADO DEL MUNICIPIO DE QUERENDARO</t>
  </si>
  <si>
    <t>FONDO ISR MUNICIPIO DE QUIROGA MICHOACAN</t>
  </si>
  <si>
    <t>FONDO ISR ORGANISMO OPERADOR DE AGUA POTABLE ALCANTARILLADO Y SANEAMIENTO DE QUIROGA </t>
  </si>
  <si>
    <t>FONDO ISR MUNICIPIO DE SAHUAYO MICHOACAN</t>
  </si>
  <si>
    <t>FONDO ISR MUNICIPIO DE SALVADOR ESCALANTE MICHOACAN</t>
  </si>
  <si>
    <t>FONDO ISR MUNICIPIO DE SANTA ANA MAYA MICHOACAN</t>
  </si>
  <si>
    <t>FONDO ISR MUNICIPIO DE SENGUIO MICHOACAN</t>
  </si>
  <si>
    <t>FONDO ISR MUNICIPIO DE SUSUPUATO MICHOACAN</t>
  </si>
  <si>
    <t>FONDO ISR MUNICIPIO DE TANCITARO MICHOACAN</t>
  </si>
  <si>
    <t>FONDO ISR MUNICIPIO DE TANGAMANDAPIO MICHOACAN</t>
  </si>
  <si>
    <t>FONDO ISR MUNICIPIO DE TANGANCICUARO MICHOACAN</t>
  </si>
  <si>
    <t>FONDO ISR MUNICIPIO DE TANHUATO MICHOACAN</t>
  </si>
  <si>
    <t>FONDO ISR MUNICIPIO DE TARETAN MICHOACAN</t>
  </si>
  <si>
    <t>FONDO ISR MUNICIPIO TARIMBARO</t>
  </si>
  <si>
    <t>FONDO ISR COMITE DE AGUA POTABLE Y ALCANTARILLADO DEL MUNICIPIO DE TARIMBARO</t>
  </si>
  <si>
    <t>FONDO ISR COMITE DE AGUA POTABLE Y ALCANTARILLADO DE CUITZEO</t>
  </si>
  <si>
    <t>FONDO ISR MUNICIPIO DE TEPALCATEPEC MICHOACAN</t>
  </si>
  <si>
    <t>FONDO ISR MUNICIPIO DE TINGAMBATO MICHOACAN</t>
  </si>
  <si>
    <t>FONDO ISR MUNICIPIO DE TIQUICHEO MICHOACAN</t>
  </si>
  <si>
    <t>FONDO ISR MUNICIPIO DE TINGUINDIN MICHOACAN</t>
  </si>
  <si>
    <t>FONDO ISR ORGANISMO OPERADOR DEL SISTEMA DE AGUA POTABLE, ALCANTARILLADO Y SANEAMIENTO DE TINGÜINDIN, MICH</t>
  </si>
  <si>
    <t>FONDO ISR MUNICIPIO DE TLALPUJAHUA MICHOACAN</t>
  </si>
  <si>
    <t>FONDO ISR MUNICIPIO DE TUZANTLA MICHOACAN</t>
  </si>
  <si>
    <t>FONDO ISR MUNICIPIO DE TLAZAZALCA</t>
  </si>
  <si>
    <t>FONDO ISR COMITE DE AGUA POTABLE Y ALCANTARILLADO DE TLAZAZALCA MICHOACAN</t>
  </si>
  <si>
    <t>FONDO ISR ORGANISMO OPERADOR DEL SISTEMA DE AGUA POTABLE ALCANTARILLADO Y SANEAMIENTO DE VILLA MADERO</t>
  </si>
  <si>
    <t>FONDO ISR MUNICIPIO DE TUMBISCATIO DE RUIZ MICH</t>
  </si>
  <si>
    <t>FONDO ISR MUNICIPIO DE TURICATO MICH</t>
  </si>
  <si>
    <t>FONDO ISR MUNICIPIO DE TUXPAN MICHOACAN</t>
  </si>
  <si>
    <t>FONDO ISR MUNICIPIO DE TZINTZUNTZAN MICHOACAN</t>
  </si>
  <si>
    <t>FONDO ISR MUNICIPIO DE TZITZIO MICHOACAN</t>
  </si>
  <si>
    <t>FONDO ISR MUNICIPIO DE URUAPAN MICHOACAN</t>
  </si>
  <si>
    <t>FONDO ISR COMISION DE AGUA POTABLE, ALCANTARILLADO Y SANEAMIENTO DEL MUNICIPIO DE URUAPAN, MICHOACAN</t>
  </si>
  <si>
    <t>FONDO ISR MUNICIPIO DE VISTA HERMOSA MICHOACAN</t>
  </si>
  <si>
    <t>FONDO ISR MUNICIPIO DE ZACAPU MICHOACAN</t>
  </si>
  <si>
    <t>FONDO ISR MUNICIPIO DE ZAMORA MICHOACAN</t>
  </si>
  <si>
    <t>FONDO ISR MUNICIPIO DE ZINAPARO MICHOACAN</t>
  </si>
  <si>
    <t>FONDO ISR MUNICIPIO DE ZINAPECUARO MICHOACAN</t>
  </si>
  <si>
    <t>FONDO ISR MUNICIPIO DE ZIRACUARETIRO MICHOACAN</t>
  </si>
  <si>
    <t>FONDO ISR MUNICIPIO DE ZITACUARO MICHOACAN</t>
  </si>
  <si>
    <t>FONDO ISR PARQUE ZOOLOGICO BENITO JUAREZ</t>
  </si>
  <si>
    <t>FONDO ISR PODER JUDICIAL DEL ESTADO DE MICHOACAN</t>
  </si>
  <si>
    <t>FONDO ISR SERVICIOS DE SALUD DE MICHOACAN</t>
  </si>
  <si>
    <t>FONDO ISR SISTEMA DE AGUA POTABLE Y ALCANTARILLADO DE ECUANDUREO</t>
  </si>
  <si>
    <t>FONDO ISR SISTEMA DE AGUA POTABLE Y ALCANTARILLADO DE ZITACUARO</t>
  </si>
  <si>
    <t>FONDO ISR ORGANISMO OPERADOR DE AGUA POTABLE ALCANTARILLADO Y SANIAMIENTO DE JIQUILPAN</t>
  </si>
  <si>
    <t>FONDO ISR ORGANISMO OPERADOR DE AGUA POTABLE, ALCANTARILLADO Y SANEAMIENTO DE ZINAPECUARO</t>
  </si>
  <si>
    <t>FONDO ISR ORGANISMO OPERADOR DE AGUA POTABLE DE TANCITARO MICH</t>
  </si>
  <si>
    <t>FONDO ISR SISTEMA DE AGUA POTABLE Y ALCANTARILLADO DESCENTRALIZADO LOS REYES</t>
  </si>
  <si>
    <t>FONDO ISR SISTEMA INTEGRAL DE FINANCIAMIENTO PARA EL DESARROLLO DE MICHOACAN</t>
  </si>
  <si>
    <t>FONDO ISR SISTEMA MUNICIPAL PARA EL DESARROLLO INTEGRAL DE LA FAMILIA  DEL MUNICIPIO DE HUETAMO, MICHOACAN</t>
  </si>
  <si>
    <t>FONDO ISR TELEBACHILLERATO MICHOACAN</t>
  </si>
  <si>
    <t>FONDO ISR SISTEMA MICHOACANO DE RADIO Y TELEVISION</t>
  </si>
  <si>
    <t>FONDO ISR SISTEMA PARA EL DESARROLLO INTEGRAL DE LA FAMILIA MICHOACANA</t>
  </si>
  <si>
    <t>FONDO ISR SISTEMAS DE AGUA POTABLE Y ALCANTARILLADO DE JACONA</t>
  </si>
  <si>
    <t>FONDO ISR TRIBUNAL DE JUSTICIA ADMINISTRATIVA DEL ESTADO DE MICHOACAN</t>
  </si>
  <si>
    <t>FONDO ISR TRIBUNAL ELECTORAL DEL ESTADO</t>
  </si>
  <si>
    <t>FONDO ISR COMITE DE ADQUISICIONES DEL PODER EJECUTIVO</t>
  </si>
  <si>
    <t>FONDO ISR UNIVERSIDAD DE LA CIENEGA DEL ESTADO DE MICHOACAN DE OCAMPO</t>
  </si>
  <si>
    <t>FONDO ISR UNIVERSIDAD INTERCULTURAL INDIGENA DE MICHOACAN</t>
  </si>
  <si>
    <t>FONDO ISR UNIVERSIDAD MICHOACANA DE SAN NICOLAS DE HIDALGO</t>
  </si>
  <si>
    <t>FONDO ISR UNIVERSIDAD POLITECNICA DE LAZARO CARDENAS MICHOACAN</t>
  </si>
  <si>
    <t>FONDO ISR UNIVERSIDAD VIRTUAL DEL ESTADO DE MICHOACAN</t>
  </si>
  <si>
    <t>FONDO ISR UNIVERSIDAD TECNOLOGICA DE MORELIA</t>
  </si>
  <si>
    <t>FONDO ISR UNIVERSIDAD TECNOLOGICA DEL ORIENTE</t>
  </si>
  <si>
    <t>FONDO ISR UNIVERSIDAD POLITECNICA DE URUAPAN, MICHOACAN</t>
  </si>
  <si>
    <t>FONDO ISR ORGANISMO OPERADOR DE AGUA POTABLE Y ALCANTARILLADO DE CHURINTZIO</t>
  </si>
  <si>
    <t>FONDO ISR ORGANISMO OPERADOR DE AGUA POTABLE, ALCANTARILLADO Y SANEAMIENTO DE CONTEPEC</t>
  </si>
  <si>
    <t>FONDO ISR S.A.P.A. DE SAN JOSE DE GRACIA</t>
  </si>
  <si>
    <t>FONDO ISR SISTEMA DE AGUA POTABLE, DRENAJE Y ALCANTARILLADO (SAPA) DE CIUDAD HIDALGO MICHOACAN</t>
  </si>
  <si>
    <t>FONDO ISR MUNICIPIO DE VENUSTIANO CARRANZA MICHOACAN</t>
  </si>
  <si>
    <t>FONDO ISR MUNICIPIO DE YURECUARO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</si>
</sst>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center"/>
    </xf>
    <xf numFmtId="43" fontId="4" fillId="2" borderId="1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44" fontId="4" fillId="3" borderId="2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3" fontId="2" fillId="0" borderId="0" xfId="0" applyNumberFormat="1" applyFont="1"/>
    <xf numFmtId="44" fontId="2" fillId="0" borderId="0" xfId="0" applyNumberFormat="1" applyFont="1"/>
    <xf numFmtId="43" fontId="2" fillId="0" borderId="0" xfId="1" applyFont="1"/>
    <xf numFmtId="0" fontId="2" fillId="4" borderId="0" xfId="0" applyFont="1" applyFill="1"/>
    <xf numFmtId="0" fontId="6" fillId="0" borderId="0" xfId="0" applyFont="1" applyFill="1"/>
    <xf numFmtId="43" fontId="6" fillId="0" borderId="2" xfId="1" applyFont="1" applyFill="1" applyBorder="1" applyAlignment="1">
      <alignment vertical="center" wrapText="1"/>
    </xf>
    <xf numFmtId="44" fontId="6" fillId="0" borderId="2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wrapText="1"/>
    </xf>
    <xf numFmtId="0" fontId="7" fillId="0" borderId="0" xfId="0" applyFont="1" applyFill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43" fontId="4" fillId="2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5"/>
  <sheetViews>
    <sheetView showGridLines="0" tabSelected="1" zoomScale="90" zoomScaleNormal="90" workbookViewId="0">
      <selection activeCell="B5" sqref="B5:C5"/>
    </sheetView>
  </sheetViews>
  <sheetFormatPr baseColWidth="10" defaultColWidth="9.140625" defaultRowHeight="15" x14ac:dyDescent="0.25"/>
  <cols>
    <col min="1" max="1" width="2.28515625" customWidth="1"/>
    <col min="2" max="2" width="92.140625" style="1" customWidth="1"/>
    <col min="3" max="3" width="20.7109375" style="12" customWidth="1"/>
  </cols>
  <sheetData>
    <row r="1" spans="1:3" x14ac:dyDescent="0.25">
      <c r="C1" s="1"/>
    </row>
    <row r="2" spans="1:3" x14ac:dyDescent="0.25">
      <c r="B2" s="19" t="s">
        <v>0</v>
      </c>
      <c r="C2" s="19"/>
    </row>
    <row r="3" spans="1:3" x14ac:dyDescent="0.25">
      <c r="B3" s="20" t="s">
        <v>1</v>
      </c>
      <c r="C3" s="20"/>
    </row>
    <row r="4" spans="1:3" x14ac:dyDescent="0.25">
      <c r="B4" s="19" t="s">
        <v>2</v>
      </c>
      <c r="C4" s="19"/>
    </row>
    <row r="5" spans="1:3" x14ac:dyDescent="0.25">
      <c r="B5" s="21" t="s">
        <v>3</v>
      </c>
      <c r="C5" s="21"/>
    </row>
    <row r="6" spans="1:3" x14ac:dyDescent="0.25">
      <c r="B6" s="2"/>
      <c r="C6" s="2"/>
    </row>
    <row r="7" spans="1:3" x14ac:dyDescent="0.25">
      <c r="B7" s="3"/>
      <c r="C7" s="4"/>
    </row>
    <row r="8" spans="1:3" ht="25.5" x14ac:dyDescent="0.25">
      <c r="B8" s="22" t="s">
        <v>4</v>
      </c>
      <c r="C8" s="23" t="s">
        <v>5</v>
      </c>
    </row>
    <row r="9" spans="1:3" ht="25.5" x14ac:dyDescent="0.25">
      <c r="B9" s="5" t="s">
        <v>6</v>
      </c>
      <c r="C9" s="6">
        <f>SUM(C10:C252)</f>
        <v>3662910698.7280984</v>
      </c>
    </row>
    <row r="10" spans="1:3" s="1" customFormat="1" ht="12.75" x14ac:dyDescent="0.2">
      <c r="A10" s="13"/>
      <c r="B10" s="14" t="s">
        <v>7</v>
      </c>
      <c r="C10" s="15">
        <v>8675253</v>
      </c>
    </row>
    <row r="11" spans="1:3" s="1" customFormat="1" ht="12.75" x14ac:dyDescent="0.2">
      <c r="A11" s="13"/>
      <c r="B11" s="14" t="s">
        <v>8</v>
      </c>
      <c r="C11" s="15">
        <v>13964192</v>
      </c>
    </row>
    <row r="12" spans="1:3" s="1" customFormat="1" ht="12.75" x14ac:dyDescent="0.2">
      <c r="A12" s="13"/>
      <c r="B12" s="14" t="s">
        <v>9</v>
      </c>
      <c r="C12" s="15">
        <v>1105832</v>
      </c>
    </row>
    <row r="13" spans="1:3" s="1" customFormat="1" ht="12.75" x14ac:dyDescent="0.2">
      <c r="A13" s="13"/>
      <c r="B13" s="14" t="s">
        <v>10</v>
      </c>
      <c r="C13" s="15">
        <v>242434</v>
      </c>
    </row>
    <row r="14" spans="1:3" s="1" customFormat="1" ht="12.75" x14ac:dyDescent="0.2">
      <c r="A14" s="13"/>
      <c r="B14" s="14" t="s">
        <v>11</v>
      </c>
      <c r="C14" s="15">
        <v>5100</v>
      </c>
    </row>
    <row r="15" spans="1:3" s="1" customFormat="1" ht="12.75" x14ac:dyDescent="0.2">
      <c r="A15" s="13"/>
      <c r="B15" s="14" t="s">
        <v>12</v>
      </c>
      <c r="C15" s="15">
        <v>3593515</v>
      </c>
    </row>
    <row r="16" spans="1:3" s="1" customFormat="1" ht="12.75" x14ac:dyDescent="0.2">
      <c r="A16" s="13"/>
      <c r="B16" s="14" t="s">
        <v>13</v>
      </c>
      <c r="C16" s="15">
        <f>4460602-1840</f>
        <v>4458762</v>
      </c>
    </row>
    <row r="17" spans="1:3" s="1" customFormat="1" ht="12.75" x14ac:dyDescent="0.2">
      <c r="A17" s="13"/>
      <c r="B17" s="14" t="s">
        <v>14</v>
      </c>
      <c r="C17" s="15">
        <v>2395332</v>
      </c>
    </row>
    <row r="18" spans="1:3" s="1" customFormat="1" ht="25.5" x14ac:dyDescent="0.2">
      <c r="A18" s="13"/>
      <c r="B18" s="14" t="s">
        <v>15</v>
      </c>
      <c r="C18" s="15">
        <v>335198</v>
      </c>
    </row>
    <row r="19" spans="1:3" s="1" customFormat="1" ht="12.75" x14ac:dyDescent="0.2">
      <c r="A19" s="13"/>
      <c r="B19" s="14" t="s">
        <v>16</v>
      </c>
      <c r="C19" s="15">
        <f>133644986.630766-15720</f>
        <v>133629266.630766</v>
      </c>
    </row>
    <row r="20" spans="1:3" s="1" customFormat="1" ht="12.75" x14ac:dyDescent="0.2">
      <c r="A20" s="13"/>
      <c r="B20" s="14" t="s">
        <v>17</v>
      </c>
      <c r="C20" s="15">
        <f>14277002-4822</f>
        <v>14272180</v>
      </c>
    </row>
    <row r="21" spans="1:3" s="1" customFormat="1" ht="12.75" x14ac:dyDescent="0.2">
      <c r="A21" s="13"/>
      <c r="B21" s="14" t="s">
        <v>18</v>
      </c>
      <c r="C21" s="15">
        <v>451624</v>
      </c>
    </row>
    <row r="22" spans="1:3" x14ac:dyDescent="0.25">
      <c r="A22" s="13"/>
      <c r="B22" s="14" t="s">
        <v>19</v>
      </c>
      <c r="C22" s="15">
        <f>47491508-5680</f>
        <v>47485828</v>
      </c>
    </row>
    <row r="23" spans="1:3" x14ac:dyDescent="0.25">
      <c r="A23" s="13"/>
      <c r="B23" s="14" t="s">
        <v>20</v>
      </c>
      <c r="C23" s="15">
        <v>2840490</v>
      </c>
    </row>
    <row r="24" spans="1:3" x14ac:dyDescent="0.25">
      <c r="A24" s="13"/>
      <c r="B24" s="14" t="s">
        <v>21</v>
      </c>
      <c r="C24" s="15">
        <f>389968-828</f>
        <v>389140</v>
      </c>
    </row>
    <row r="25" spans="1:3" x14ac:dyDescent="0.25">
      <c r="A25" s="13"/>
      <c r="B25" s="14" t="s">
        <v>22</v>
      </c>
      <c r="C25" s="15">
        <v>5875171</v>
      </c>
    </row>
    <row r="26" spans="1:3" x14ac:dyDescent="0.25">
      <c r="A26" s="13"/>
      <c r="B26" s="14" t="s">
        <v>23</v>
      </c>
      <c r="C26" s="15">
        <v>5046365</v>
      </c>
    </row>
    <row r="27" spans="1:3" x14ac:dyDescent="0.25">
      <c r="A27" s="13"/>
      <c r="B27" s="14" t="s">
        <v>24</v>
      </c>
      <c r="C27" s="15">
        <v>75217</v>
      </c>
    </row>
    <row r="28" spans="1:3" x14ac:dyDescent="0.25">
      <c r="A28" s="13"/>
      <c r="B28" s="14" t="s">
        <v>25</v>
      </c>
      <c r="C28" s="15">
        <f>5954793-1441</f>
        <v>5953352</v>
      </c>
    </row>
    <row r="29" spans="1:3" x14ac:dyDescent="0.25">
      <c r="A29" s="13"/>
      <c r="B29" s="14" t="s">
        <v>26</v>
      </c>
      <c r="C29" s="15">
        <v>12278930</v>
      </c>
    </row>
    <row r="30" spans="1:3" x14ac:dyDescent="0.25">
      <c r="A30" s="13"/>
      <c r="B30" s="14" t="s">
        <v>27</v>
      </c>
      <c r="C30" s="15">
        <v>7130395</v>
      </c>
    </row>
    <row r="31" spans="1:3" x14ac:dyDescent="0.25">
      <c r="A31" s="13"/>
      <c r="B31" s="14" t="s">
        <v>28</v>
      </c>
      <c r="C31" s="15">
        <v>-16651</v>
      </c>
    </row>
    <row r="32" spans="1:3" ht="25.5" x14ac:dyDescent="0.25">
      <c r="A32" s="13"/>
      <c r="B32" s="14" t="s">
        <v>29</v>
      </c>
      <c r="C32" s="15">
        <v>511214</v>
      </c>
    </row>
    <row r="33" spans="1:3" x14ac:dyDescent="0.25">
      <c r="A33" s="13"/>
      <c r="B33" s="14" t="s">
        <v>30</v>
      </c>
      <c r="C33" s="15">
        <f>67205690-9979</f>
        <v>67195711</v>
      </c>
    </row>
    <row r="34" spans="1:3" x14ac:dyDescent="0.25">
      <c r="A34" s="13"/>
      <c r="B34" s="14" t="s">
        <v>31</v>
      </c>
      <c r="C34" s="15">
        <v>-11140</v>
      </c>
    </row>
    <row r="35" spans="1:3" x14ac:dyDescent="0.25">
      <c r="A35" s="13"/>
      <c r="B35" s="14" t="s">
        <v>32</v>
      </c>
      <c r="C35" s="15">
        <v>1012951</v>
      </c>
    </row>
    <row r="36" spans="1:3" x14ac:dyDescent="0.25">
      <c r="A36" s="13"/>
      <c r="B36" s="14" t="s">
        <v>33</v>
      </c>
      <c r="C36" s="15">
        <v>1230076</v>
      </c>
    </row>
    <row r="37" spans="1:3" x14ac:dyDescent="0.25">
      <c r="A37" s="13"/>
      <c r="B37" s="14" t="s">
        <v>34</v>
      </c>
      <c r="C37" s="15">
        <f>32716496-43402</f>
        <v>32673094</v>
      </c>
    </row>
    <row r="38" spans="1:3" x14ac:dyDescent="0.25">
      <c r="A38" s="13"/>
      <c r="B38" s="14" t="s">
        <v>35</v>
      </c>
      <c r="C38" s="15">
        <v>1057978</v>
      </c>
    </row>
    <row r="39" spans="1:3" x14ac:dyDescent="0.25">
      <c r="A39" s="13"/>
      <c r="B39" s="14" t="s">
        <v>36</v>
      </c>
      <c r="C39" s="15">
        <v>139449154</v>
      </c>
    </row>
    <row r="40" spans="1:3" x14ac:dyDescent="0.25">
      <c r="A40" s="13"/>
      <c r="B40" s="14" t="s">
        <v>37</v>
      </c>
      <c r="C40" s="15">
        <v>442318</v>
      </c>
    </row>
    <row r="41" spans="1:3" x14ac:dyDescent="0.25">
      <c r="A41" s="13"/>
      <c r="B41" s="14" t="s">
        <v>38</v>
      </c>
      <c r="C41" s="15">
        <f>2077128560-1229938</f>
        <v>2075898622</v>
      </c>
    </row>
    <row r="42" spans="1:3" ht="25.5" x14ac:dyDescent="0.25">
      <c r="A42" s="13"/>
      <c r="B42" s="14" t="s">
        <v>39</v>
      </c>
      <c r="C42" s="15">
        <v>3618174</v>
      </c>
    </row>
    <row r="43" spans="1:3" x14ac:dyDescent="0.25">
      <c r="A43" s="13"/>
      <c r="B43" s="14" t="s">
        <v>40</v>
      </c>
      <c r="C43" s="15">
        <f>7524662-3611</f>
        <v>7521051</v>
      </c>
    </row>
    <row r="44" spans="1:3" x14ac:dyDescent="0.25">
      <c r="A44" s="13"/>
      <c r="B44" s="14" t="s">
        <v>41</v>
      </c>
      <c r="C44" s="15">
        <f>9667216-3642</f>
        <v>9663574</v>
      </c>
    </row>
    <row r="45" spans="1:3" ht="25.5" x14ac:dyDescent="0.25">
      <c r="A45" s="13"/>
      <c r="B45" s="14" t="s">
        <v>42</v>
      </c>
      <c r="C45" s="15">
        <v>-6114</v>
      </c>
    </row>
    <row r="46" spans="1:3" x14ac:dyDescent="0.25">
      <c r="A46" s="13"/>
      <c r="B46" s="14" t="s">
        <v>43</v>
      </c>
      <c r="C46" s="15">
        <f>4064994-3200</f>
        <v>4061794</v>
      </c>
    </row>
    <row r="47" spans="1:3" x14ac:dyDescent="0.25">
      <c r="A47" s="13"/>
      <c r="B47" s="14" t="s">
        <v>44</v>
      </c>
      <c r="C47" s="15">
        <v>420977</v>
      </c>
    </row>
    <row r="48" spans="1:3" x14ac:dyDescent="0.25">
      <c r="A48" s="13"/>
      <c r="B48" s="14" t="s">
        <v>45</v>
      </c>
      <c r="C48" s="15">
        <v>288851</v>
      </c>
    </row>
    <row r="49" spans="1:3" x14ac:dyDescent="0.25">
      <c r="A49" s="13"/>
      <c r="B49" s="14" t="s">
        <v>46</v>
      </c>
      <c r="C49" s="15">
        <v>693368</v>
      </c>
    </row>
    <row r="50" spans="1:3" x14ac:dyDescent="0.25">
      <c r="A50" s="13"/>
      <c r="B50" s="14" t="s">
        <v>47</v>
      </c>
      <c r="C50" s="15">
        <v>791515</v>
      </c>
    </row>
    <row r="51" spans="1:3" x14ac:dyDescent="0.25">
      <c r="A51" s="13"/>
      <c r="B51" s="14" t="s">
        <v>48</v>
      </c>
      <c r="C51" s="15">
        <v>8793424</v>
      </c>
    </row>
    <row r="52" spans="1:3" x14ac:dyDescent="0.25">
      <c r="A52" s="13"/>
      <c r="B52" s="14" t="s">
        <v>49</v>
      </c>
      <c r="C52" s="15">
        <v>63240</v>
      </c>
    </row>
    <row r="53" spans="1:3" ht="25.5" x14ac:dyDescent="0.25">
      <c r="A53" s="13"/>
      <c r="B53" s="14" t="s">
        <v>50</v>
      </c>
      <c r="C53" s="15">
        <f>2881835-416090</f>
        <v>2465745</v>
      </c>
    </row>
    <row r="54" spans="1:3" x14ac:dyDescent="0.25">
      <c r="A54" s="13"/>
      <c r="B54" s="14" t="s">
        <v>51</v>
      </c>
      <c r="C54" s="15">
        <v>37005</v>
      </c>
    </row>
    <row r="55" spans="1:3" ht="25.5" x14ac:dyDescent="0.25">
      <c r="A55" s="13"/>
      <c r="B55" s="14" t="s">
        <v>52</v>
      </c>
      <c r="C55" s="15">
        <v>-2741</v>
      </c>
    </row>
    <row r="56" spans="1:3" x14ac:dyDescent="0.25">
      <c r="A56" s="13"/>
      <c r="B56" s="14" t="s">
        <v>53</v>
      </c>
      <c r="C56" s="15">
        <v>71748</v>
      </c>
    </row>
    <row r="57" spans="1:3" x14ac:dyDescent="0.25">
      <c r="A57" s="13"/>
      <c r="B57" s="14" t="s">
        <v>54</v>
      </c>
      <c r="C57" s="15">
        <v>-2789</v>
      </c>
    </row>
    <row r="58" spans="1:3" x14ac:dyDescent="0.25">
      <c r="A58" s="13"/>
      <c r="B58" s="14" t="s">
        <v>55</v>
      </c>
      <c r="C58" s="15">
        <v>4808266</v>
      </c>
    </row>
    <row r="59" spans="1:3" x14ac:dyDescent="0.25">
      <c r="A59" s="13"/>
      <c r="B59" s="14" t="s">
        <v>56</v>
      </c>
      <c r="C59" s="15">
        <v>6230821</v>
      </c>
    </row>
    <row r="60" spans="1:3" x14ac:dyDescent="0.25">
      <c r="A60" s="13"/>
      <c r="B60" s="14" t="s">
        <v>57</v>
      </c>
      <c r="C60" s="15">
        <f>3418830-3790</f>
        <v>3415040</v>
      </c>
    </row>
    <row r="61" spans="1:3" ht="25.5" x14ac:dyDescent="0.25">
      <c r="A61" s="13"/>
      <c r="B61" s="14" t="s">
        <v>58</v>
      </c>
      <c r="C61" s="15">
        <v>4398070</v>
      </c>
    </row>
    <row r="62" spans="1:3" x14ac:dyDescent="0.25">
      <c r="A62" s="13"/>
      <c r="B62" s="14" t="s">
        <v>59</v>
      </c>
      <c r="C62" s="15">
        <f>8725092-6673</f>
        <v>8718419</v>
      </c>
    </row>
    <row r="63" spans="1:3" ht="25.5" x14ac:dyDescent="0.25">
      <c r="A63" s="13"/>
      <c r="B63" s="14" t="s">
        <v>60</v>
      </c>
      <c r="C63" s="15">
        <v>733779</v>
      </c>
    </row>
    <row r="64" spans="1:3" x14ac:dyDescent="0.25">
      <c r="A64" s="13"/>
      <c r="B64" s="14" t="s">
        <v>61</v>
      </c>
      <c r="C64" s="15">
        <v>4080935</v>
      </c>
    </row>
    <row r="65" spans="1:3" ht="25.5" x14ac:dyDescent="0.25">
      <c r="A65" s="13"/>
      <c r="B65" s="14" t="s">
        <v>62</v>
      </c>
      <c r="C65" s="15">
        <v>168982</v>
      </c>
    </row>
    <row r="66" spans="1:3" ht="25.5" x14ac:dyDescent="0.25">
      <c r="A66" s="13"/>
      <c r="B66" s="14" t="s">
        <v>63</v>
      </c>
      <c r="C66" s="15">
        <v>210003</v>
      </c>
    </row>
    <row r="67" spans="1:3" x14ac:dyDescent="0.25">
      <c r="A67" s="13"/>
      <c r="B67" s="14" t="s">
        <v>64</v>
      </c>
      <c r="C67" s="15">
        <v>1825498</v>
      </c>
    </row>
    <row r="68" spans="1:3" x14ac:dyDescent="0.25">
      <c r="A68" s="13"/>
      <c r="B68" s="14" t="s">
        <v>65</v>
      </c>
      <c r="C68" s="15">
        <f>1363857.47968723-1443</f>
        <v>1362414.47968723</v>
      </c>
    </row>
    <row r="69" spans="1:3" x14ac:dyDescent="0.25">
      <c r="A69" s="13"/>
      <c r="B69" s="14" t="s">
        <v>66</v>
      </c>
      <c r="C69" s="15">
        <v>1152514</v>
      </c>
    </row>
    <row r="70" spans="1:3" x14ac:dyDescent="0.25">
      <c r="A70" s="13"/>
      <c r="B70" s="14" t="s">
        <v>67</v>
      </c>
      <c r="C70" s="15">
        <v>3353134</v>
      </c>
    </row>
    <row r="71" spans="1:3" x14ac:dyDescent="0.25">
      <c r="A71" s="13"/>
      <c r="B71" s="14" t="s">
        <v>68</v>
      </c>
      <c r="C71" s="15">
        <v>6688664</v>
      </c>
    </row>
    <row r="72" spans="1:3" x14ac:dyDescent="0.25">
      <c r="A72" s="13"/>
      <c r="B72" s="14" t="s">
        <v>69</v>
      </c>
      <c r="C72" s="15">
        <v>4158726</v>
      </c>
    </row>
    <row r="73" spans="1:3" x14ac:dyDescent="0.25">
      <c r="A73" s="13"/>
      <c r="B73" s="14" t="s">
        <v>70</v>
      </c>
      <c r="C73" s="15">
        <v>2864546</v>
      </c>
    </row>
    <row r="74" spans="1:3" x14ac:dyDescent="0.25">
      <c r="A74" s="13"/>
      <c r="B74" s="14" t="s">
        <v>71</v>
      </c>
      <c r="C74" s="15">
        <v>50744</v>
      </c>
    </row>
    <row r="75" spans="1:3" x14ac:dyDescent="0.25">
      <c r="A75" s="13"/>
      <c r="B75" s="14" t="s">
        <v>72</v>
      </c>
      <c r="C75" s="15">
        <f>1135549.56695457-8913</f>
        <v>1126636.5669545699</v>
      </c>
    </row>
    <row r="76" spans="1:3" x14ac:dyDescent="0.25">
      <c r="A76" s="13"/>
      <c r="B76" s="14" t="s">
        <v>73</v>
      </c>
      <c r="C76" s="15">
        <v>-10693.087993979501</v>
      </c>
    </row>
    <row r="77" spans="1:3" x14ac:dyDescent="0.25">
      <c r="A77" s="13"/>
      <c r="B77" s="14" t="s">
        <v>74</v>
      </c>
      <c r="C77" s="15">
        <v>3884935.3084885529</v>
      </c>
    </row>
    <row r="78" spans="1:3" x14ac:dyDescent="0.25">
      <c r="A78" s="13"/>
      <c r="B78" s="14" t="s">
        <v>75</v>
      </c>
      <c r="C78" s="15">
        <v>2141888</v>
      </c>
    </row>
    <row r="79" spans="1:3" x14ac:dyDescent="0.25">
      <c r="A79" s="13"/>
      <c r="B79" s="14" t="s">
        <v>76</v>
      </c>
      <c r="C79" s="15">
        <v>2634360.5723222019</v>
      </c>
    </row>
    <row r="80" spans="1:3" x14ac:dyDescent="0.25">
      <c r="A80" s="13"/>
      <c r="B80" s="14" t="s">
        <v>77</v>
      </c>
      <c r="C80" s="15">
        <v>406873.47231249034</v>
      </c>
    </row>
    <row r="81" spans="1:3" x14ac:dyDescent="0.25">
      <c r="A81" s="13"/>
      <c r="B81" s="14" t="s">
        <v>78</v>
      </c>
      <c r="C81" s="15">
        <v>2736560.1000134973</v>
      </c>
    </row>
    <row r="82" spans="1:3" x14ac:dyDescent="0.25">
      <c r="A82" s="13"/>
      <c r="B82" s="14" t="s">
        <v>79</v>
      </c>
      <c r="C82" s="15">
        <v>2669973.9828124689</v>
      </c>
    </row>
    <row r="83" spans="1:3" x14ac:dyDescent="0.25">
      <c r="A83" s="13"/>
      <c r="B83" s="14" t="s">
        <v>80</v>
      </c>
      <c r="C83" s="15">
        <v>1246801</v>
      </c>
    </row>
    <row r="84" spans="1:3" x14ac:dyDescent="0.25">
      <c r="A84" s="13"/>
      <c r="B84" s="14" t="s">
        <v>81</v>
      </c>
      <c r="C84" s="15">
        <v>3724</v>
      </c>
    </row>
    <row r="85" spans="1:3" x14ac:dyDescent="0.25">
      <c r="A85" s="13"/>
      <c r="B85" s="14" t="s">
        <v>82</v>
      </c>
      <c r="C85" s="15">
        <v>212035</v>
      </c>
    </row>
    <row r="86" spans="1:3" x14ac:dyDescent="0.25">
      <c r="A86" s="13"/>
      <c r="B86" s="14" t="s">
        <v>83</v>
      </c>
      <c r="C86" s="15">
        <v>1299738</v>
      </c>
    </row>
    <row r="87" spans="1:3" ht="25.5" x14ac:dyDescent="0.25">
      <c r="A87" s="13"/>
      <c r="B87" s="14" t="s">
        <v>84</v>
      </c>
      <c r="C87" s="15">
        <v>76994</v>
      </c>
    </row>
    <row r="88" spans="1:3" x14ac:dyDescent="0.25">
      <c r="A88" s="13"/>
      <c r="B88" s="14" t="s">
        <v>85</v>
      </c>
      <c r="C88" s="15">
        <v>1777523</v>
      </c>
    </row>
    <row r="89" spans="1:3" ht="26.45" customHeight="1" x14ac:dyDescent="0.25">
      <c r="A89" s="13"/>
      <c r="B89" s="14" t="s">
        <v>86</v>
      </c>
      <c r="C89" s="15">
        <v>129303</v>
      </c>
    </row>
    <row r="90" spans="1:3" ht="25.5" x14ac:dyDescent="0.25">
      <c r="A90" s="13"/>
      <c r="B90" s="14" t="s">
        <v>87</v>
      </c>
      <c r="C90" s="15">
        <v>141989</v>
      </c>
    </row>
    <row r="91" spans="1:3" ht="25.5" x14ac:dyDescent="0.25">
      <c r="A91" s="13"/>
      <c r="B91" s="14" t="s">
        <v>88</v>
      </c>
      <c r="C91" s="15">
        <v>37770</v>
      </c>
    </row>
    <row r="92" spans="1:3" ht="25.5" x14ac:dyDescent="0.25">
      <c r="A92" s="13"/>
      <c r="B92" s="14" t="s">
        <v>89</v>
      </c>
      <c r="C92" s="15">
        <v>3214468</v>
      </c>
    </row>
    <row r="93" spans="1:3" ht="25.5" x14ac:dyDescent="0.25">
      <c r="A93" s="13"/>
      <c r="B93" s="14" t="s">
        <v>90</v>
      </c>
      <c r="C93" s="15">
        <v>375933</v>
      </c>
    </row>
    <row r="94" spans="1:3" x14ac:dyDescent="0.25">
      <c r="A94" s="13"/>
      <c r="B94" s="14" t="s">
        <v>91</v>
      </c>
      <c r="C94" s="15">
        <f>9666910.27669067-8408</f>
        <v>9658502.2766906694</v>
      </c>
    </row>
    <row r="95" spans="1:3" x14ac:dyDescent="0.25">
      <c r="A95" s="13"/>
      <c r="B95" s="14" t="s">
        <v>92</v>
      </c>
      <c r="C95" s="15">
        <f>7384420-2757</f>
        <v>7381663</v>
      </c>
    </row>
    <row r="96" spans="1:3" ht="25.9" customHeight="1" x14ac:dyDescent="0.25">
      <c r="A96" s="13"/>
      <c r="B96" s="14" t="s">
        <v>93</v>
      </c>
      <c r="C96" s="15">
        <v>110050</v>
      </c>
    </row>
    <row r="97" spans="1:3" x14ac:dyDescent="0.25">
      <c r="A97" s="13"/>
      <c r="B97" s="14" t="s">
        <v>94</v>
      </c>
      <c r="C97" s="15">
        <v>5405229.5949164676</v>
      </c>
    </row>
    <row r="98" spans="1:3" x14ac:dyDescent="0.25">
      <c r="A98" s="13"/>
      <c r="B98" s="14" t="s">
        <v>95</v>
      </c>
      <c r="C98" s="15">
        <v>94926</v>
      </c>
    </row>
    <row r="99" spans="1:3" x14ac:dyDescent="0.25">
      <c r="A99" s="13"/>
      <c r="B99" s="14" t="s">
        <v>96</v>
      </c>
      <c r="C99" s="15">
        <v>334280</v>
      </c>
    </row>
    <row r="100" spans="1:3" x14ac:dyDescent="0.25">
      <c r="A100" s="13"/>
      <c r="B100" s="14" t="s">
        <v>97</v>
      </c>
      <c r="C100" s="15">
        <f>1600414.43698007-6145</f>
        <v>1594269.4369800701</v>
      </c>
    </row>
    <row r="101" spans="1:3" x14ac:dyDescent="0.25">
      <c r="A101" s="13"/>
      <c r="B101" s="14" t="s">
        <v>98</v>
      </c>
      <c r="C101" s="15">
        <v>1158606.0750015471</v>
      </c>
    </row>
    <row r="102" spans="1:3" x14ac:dyDescent="0.25">
      <c r="A102" s="13"/>
      <c r="B102" s="14" t="s">
        <v>99</v>
      </c>
      <c r="C102" s="15">
        <v>-9137</v>
      </c>
    </row>
    <row r="103" spans="1:3" ht="25.5" x14ac:dyDescent="0.25">
      <c r="A103" s="13"/>
      <c r="B103" s="14" t="s">
        <v>100</v>
      </c>
      <c r="C103" s="15">
        <v>519628</v>
      </c>
    </row>
    <row r="104" spans="1:3" ht="25.5" x14ac:dyDescent="0.25">
      <c r="A104" s="13"/>
      <c r="B104" s="14" t="s">
        <v>101</v>
      </c>
      <c r="C104" s="15">
        <v>694073</v>
      </c>
    </row>
    <row r="105" spans="1:3" x14ac:dyDescent="0.25">
      <c r="A105" s="13"/>
      <c r="B105" s="14" t="s">
        <v>102</v>
      </c>
      <c r="C105" s="15">
        <v>88765.168753894497</v>
      </c>
    </row>
    <row r="106" spans="1:3" ht="25.5" x14ac:dyDescent="0.25">
      <c r="A106" s="13"/>
      <c r="B106" s="14" t="s">
        <v>103</v>
      </c>
      <c r="C106" s="15">
        <v>0</v>
      </c>
    </row>
    <row r="107" spans="1:3" x14ac:dyDescent="0.25">
      <c r="A107" s="13"/>
      <c r="B107" s="14" t="s">
        <v>104</v>
      </c>
      <c r="C107" s="15">
        <v>7553191.9784294832</v>
      </c>
    </row>
    <row r="108" spans="1:3" x14ac:dyDescent="0.25">
      <c r="A108" s="13"/>
      <c r="B108" s="14" t="s">
        <v>105</v>
      </c>
      <c r="C108" s="15">
        <v>4475993</v>
      </c>
    </row>
    <row r="109" spans="1:3" x14ac:dyDescent="0.25">
      <c r="A109" s="13"/>
      <c r="B109" s="14" t="s">
        <v>106</v>
      </c>
      <c r="C109" s="15">
        <v>846208.97285023332</v>
      </c>
    </row>
    <row r="110" spans="1:3" ht="25.5" x14ac:dyDescent="0.25">
      <c r="A110" s="13"/>
      <c r="B110" s="14" t="s">
        <v>107</v>
      </c>
      <c r="C110" s="15">
        <v>13342</v>
      </c>
    </row>
    <row r="111" spans="1:3" x14ac:dyDescent="0.25">
      <c r="A111" s="13"/>
      <c r="B111" s="14" t="s">
        <v>108</v>
      </c>
      <c r="C111" s="15">
        <v>335929.18649482494</v>
      </c>
    </row>
    <row r="112" spans="1:3" x14ac:dyDescent="0.25">
      <c r="A112" s="13"/>
      <c r="B112" s="14" t="s">
        <v>109</v>
      </c>
      <c r="C112" s="15">
        <v>1115227.6781144352</v>
      </c>
    </row>
    <row r="113" spans="1:3" x14ac:dyDescent="0.25">
      <c r="A113" s="13"/>
      <c r="B113" s="14" t="s">
        <v>110</v>
      </c>
      <c r="C113" s="15">
        <v>2825337.2657198012</v>
      </c>
    </row>
    <row r="114" spans="1:3" x14ac:dyDescent="0.25">
      <c r="A114" s="13"/>
      <c r="B114" s="14" t="s">
        <v>111</v>
      </c>
      <c r="C114" s="15">
        <v>-4701</v>
      </c>
    </row>
    <row r="115" spans="1:3" x14ac:dyDescent="0.25">
      <c r="A115" s="13"/>
      <c r="B115" s="14" t="s">
        <v>112</v>
      </c>
      <c r="C115" s="15">
        <v>99688</v>
      </c>
    </row>
    <row r="116" spans="1:3" x14ac:dyDescent="0.25">
      <c r="A116" s="13"/>
      <c r="B116" s="14" t="s">
        <v>113</v>
      </c>
      <c r="C116" s="15">
        <v>2794107.8165719719</v>
      </c>
    </row>
    <row r="117" spans="1:3" x14ac:dyDescent="0.25">
      <c r="A117" s="13"/>
      <c r="B117" s="14" t="s">
        <v>114</v>
      </c>
      <c r="C117" s="15">
        <v>40822</v>
      </c>
    </row>
    <row r="118" spans="1:3" x14ac:dyDescent="0.25">
      <c r="A118" s="13"/>
      <c r="B118" s="14" t="s">
        <v>115</v>
      </c>
      <c r="C118" s="15">
        <v>3154572.1531583029</v>
      </c>
    </row>
    <row r="119" spans="1:3" x14ac:dyDescent="0.25">
      <c r="A119" s="13"/>
      <c r="B119" s="14" t="s">
        <v>116</v>
      </c>
      <c r="C119" s="15">
        <v>2082211.2475670089</v>
      </c>
    </row>
    <row r="120" spans="1:3" x14ac:dyDescent="0.25">
      <c r="A120" s="13"/>
      <c r="B120" s="14" t="s">
        <v>117</v>
      </c>
      <c r="C120" s="15">
        <v>400817.80342792906</v>
      </c>
    </row>
    <row r="121" spans="1:3" x14ac:dyDescent="0.25">
      <c r="A121" s="13"/>
      <c r="B121" s="14" t="s">
        <v>118</v>
      </c>
      <c r="C121" s="15">
        <v>1834967</v>
      </c>
    </row>
    <row r="122" spans="1:3" x14ac:dyDescent="0.25">
      <c r="A122" s="13"/>
      <c r="B122" s="14" t="s">
        <v>119</v>
      </c>
      <c r="C122" s="15">
        <v>342955.29319263966</v>
      </c>
    </row>
    <row r="123" spans="1:3" x14ac:dyDescent="0.25">
      <c r="A123" s="13"/>
      <c r="B123" s="14" t="s">
        <v>120</v>
      </c>
      <c r="C123" s="15">
        <f>1800381.93421111-7678</f>
        <v>1792703.93421111</v>
      </c>
    </row>
    <row r="124" spans="1:3" x14ac:dyDescent="0.25">
      <c r="A124" s="13"/>
      <c r="B124" s="14" t="s">
        <v>121</v>
      </c>
      <c r="C124" s="15">
        <v>2006491.5034078078</v>
      </c>
    </row>
    <row r="125" spans="1:3" x14ac:dyDescent="0.25">
      <c r="A125" s="13"/>
      <c r="B125" s="14" t="s">
        <v>122</v>
      </c>
      <c r="C125" s="15">
        <v>1367484.3351196088</v>
      </c>
    </row>
    <row r="126" spans="1:3" x14ac:dyDescent="0.25">
      <c r="A126" s="13"/>
      <c r="B126" s="14" t="s">
        <v>123</v>
      </c>
      <c r="C126" s="15">
        <v>3752152</v>
      </c>
    </row>
    <row r="127" spans="1:3" x14ac:dyDescent="0.25">
      <c r="A127" s="13"/>
      <c r="B127" s="14" t="s">
        <v>124</v>
      </c>
      <c r="C127" s="15">
        <v>2881392.90395382</v>
      </c>
    </row>
    <row r="128" spans="1:3" x14ac:dyDescent="0.25">
      <c r="A128" s="13"/>
      <c r="B128" s="14" t="s">
        <v>125</v>
      </c>
      <c r="C128" s="15">
        <v>1437364.7818702017</v>
      </c>
    </row>
    <row r="129" spans="1:3" x14ac:dyDescent="0.25">
      <c r="A129" s="13"/>
      <c r="B129" s="14" t="s">
        <v>126</v>
      </c>
      <c r="C129" s="15">
        <v>3649153.6633309019</v>
      </c>
    </row>
    <row r="130" spans="1:3" x14ac:dyDescent="0.25">
      <c r="A130" s="13"/>
      <c r="B130" s="14" t="s">
        <v>127</v>
      </c>
      <c r="C130" s="15">
        <v>-1264</v>
      </c>
    </row>
    <row r="131" spans="1:3" x14ac:dyDescent="0.25">
      <c r="A131" s="13"/>
      <c r="B131" s="14" t="s">
        <v>128</v>
      </c>
      <c r="C131" s="15">
        <f>14157186.5734156-1203</f>
        <v>14155983.5734156</v>
      </c>
    </row>
    <row r="132" spans="1:3" x14ac:dyDescent="0.25">
      <c r="A132" s="13"/>
      <c r="B132" s="14" t="s">
        <v>129</v>
      </c>
      <c r="C132" s="15">
        <v>1710304.5023198267</v>
      </c>
    </row>
    <row r="133" spans="1:3" ht="25.5" x14ac:dyDescent="0.25">
      <c r="A133" s="13"/>
      <c r="B133" s="14" t="s">
        <v>130</v>
      </c>
      <c r="C133" s="15">
        <v>82987</v>
      </c>
    </row>
    <row r="134" spans="1:3" x14ac:dyDescent="0.25">
      <c r="A134" s="13"/>
      <c r="B134" s="14" t="s">
        <v>131</v>
      </c>
      <c r="C134" s="15">
        <v>248241</v>
      </c>
    </row>
    <row r="135" spans="1:3" x14ac:dyDescent="0.25">
      <c r="A135" s="13"/>
      <c r="B135" s="14" t="s">
        <v>132</v>
      </c>
      <c r="C135" s="15">
        <f>1458063.65208819-1262</f>
        <v>1456801.65208819</v>
      </c>
    </row>
    <row r="136" spans="1:3" x14ac:dyDescent="0.25">
      <c r="A136" s="13"/>
      <c r="B136" s="14" t="s">
        <v>133</v>
      </c>
      <c r="C136" s="15">
        <f>5321237-1263</f>
        <v>5319974</v>
      </c>
    </row>
    <row r="137" spans="1:3" x14ac:dyDescent="0.25">
      <c r="A137" s="13"/>
      <c r="B137" s="14" t="s">
        <v>134</v>
      </c>
      <c r="C137" s="15">
        <v>2465213</v>
      </c>
    </row>
    <row r="138" spans="1:3" x14ac:dyDescent="0.25">
      <c r="A138" s="13"/>
      <c r="B138" s="14" t="s">
        <v>135</v>
      </c>
      <c r="C138" s="15">
        <v>3245290</v>
      </c>
    </row>
    <row r="139" spans="1:3" x14ac:dyDescent="0.25">
      <c r="A139" s="13"/>
      <c r="B139" s="14" t="s">
        <v>136</v>
      </c>
      <c r="C139" s="15">
        <v>2040013.7722384087</v>
      </c>
    </row>
    <row r="140" spans="1:3" x14ac:dyDescent="0.25">
      <c r="A140" s="13"/>
      <c r="B140" s="14" t="s">
        <v>137</v>
      </c>
      <c r="C140" s="15">
        <v>48991</v>
      </c>
    </row>
    <row r="141" spans="1:3" x14ac:dyDescent="0.25">
      <c r="A141" s="13"/>
      <c r="B141" s="14" t="s">
        <v>138</v>
      </c>
      <c r="C141" s="15">
        <v>8682762</v>
      </c>
    </row>
    <row r="142" spans="1:3" x14ac:dyDescent="0.25">
      <c r="A142" s="13"/>
      <c r="B142" s="14" t="s">
        <v>139</v>
      </c>
      <c r="C142" s="15">
        <v>1164957.2679969959</v>
      </c>
    </row>
    <row r="143" spans="1:3" x14ac:dyDescent="0.25">
      <c r="A143" s="13"/>
      <c r="B143" s="14" t="s">
        <v>140</v>
      </c>
      <c r="C143" s="15">
        <v>1993643.7247099204</v>
      </c>
    </row>
    <row r="144" spans="1:3" x14ac:dyDescent="0.25">
      <c r="A144" s="13"/>
      <c r="B144" s="14" t="s">
        <v>141</v>
      </c>
      <c r="C144" s="15">
        <v>1690696</v>
      </c>
    </row>
    <row r="145" spans="1:3" x14ac:dyDescent="0.25">
      <c r="A145" s="13"/>
      <c r="B145" s="14" t="s">
        <v>142</v>
      </c>
      <c r="C145" s="15">
        <v>1566135.3234988493</v>
      </c>
    </row>
    <row r="146" spans="1:3" x14ac:dyDescent="0.25">
      <c r="A146" s="13"/>
      <c r="B146" s="14" t="s">
        <v>143</v>
      </c>
      <c r="C146" s="15">
        <v>2678937.8253127113</v>
      </c>
    </row>
    <row r="147" spans="1:3" ht="25.5" x14ac:dyDescent="0.25">
      <c r="A147" s="13"/>
      <c r="B147" s="14" t="s">
        <v>144</v>
      </c>
      <c r="C147" s="15">
        <v>341308</v>
      </c>
    </row>
    <row r="148" spans="1:3" x14ac:dyDescent="0.25">
      <c r="A148" s="13"/>
      <c r="B148" s="14" t="s">
        <v>145</v>
      </c>
      <c r="C148" s="15">
        <f>6333716.15671746-351</f>
        <v>6333365.1567174597</v>
      </c>
    </row>
    <row r="149" spans="1:3" x14ac:dyDescent="0.25">
      <c r="A149" s="13"/>
      <c r="B149" s="14" t="s">
        <v>146</v>
      </c>
      <c r="C149" s="15">
        <f>62801860-3474</f>
        <v>62798386</v>
      </c>
    </row>
    <row r="150" spans="1:3" x14ac:dyDescent="0.25">
      <c r="A150" s="13"/>
      <c r="B150" s="14" t="s">
        <v>147</v>
      </c>
      <c r="C150" s="15">
        <v>2799776</v>
      </c>
    </row>
    <row r="151" spans="1:3" x14ac:dyDescent="0.25">
      <c r="A151" s="13"/>
      <c r="B151" s="14" t="s">
        <v>148</v>
      </c>
      <c r="C151" s="15">
        <v>-65606</v>
      </c>
    </row>
    <row r="152" spans="1:3" x14ac:dyDescent="0.25">
      <c r="A152" s="13"/>
      <c r="B152" s="14" t="s">
        <v>149</v>
      </c>
      <c r="C152" s="15">
        <v>5129617.589098217</v>
      </c>
    </row>
    <row r="153" spans="1:3" x14ac:dyDescent="0.25">
      <c r="A153" s="13"/>
      <c r="B153" s="14" t="s">
        <v>150</v>
      </c>
      <c r="C153" s="15">
        <v>3362686.0993396631</v>
      </c>
    </row>
    <row r="154" spans="1:3" x14ac:dyDescent="0.25">
      <c r="A154" s="13"/>
      <c r="B154" s="14" t="s">
        <v>151</v>
      </c>
      <c r="C154" s="15">
        <f>90594441.4721086-18831</f>
        <v>90575610.472108603</v>
      </c>
    </row>
    <row r="155" spans="1:3" x14ac:dyDescent="0.25">
      <c r="A155" s="13"/>
      <c r="B155" s="14" t="s">
        <v>152</v>
      </c>
      <c r="C155" s="15">
        <v>1624106.152611505</v>
      </c>
    </row>
    <row r="156" spans="1:3" ht="25.5" x14ac:dyDescent="0.25">
      <c r="A156" s="13"/>
      <c r="B156" s="14" t="s">
        <v>153</v>
      </c>
      <c r="C156" s="15">
        <v>47264036</v>
      </c>
    </row>
    <row r="157" spans="1:3" ht="25.5" x14ac:dyDescent="0.25">
      <c r="A157" s="13"/>
      <c r="B157" s="14" t="s">
        <v>154</v>
      </c>
      <c r="C157" s="15">
        <v>48519</v>
      </c>
    </row>
    <row r="158" spans="1:3" x14ac:dyDescent="0.25">
      <c r="A158" s="13"/>
      <c r="B158" s="14" t="s">
        <v>155</v>
      </c>
      <c r="C158" s="15">
        <v>483057</v>
      </c>
    </row>
    <row r="159" spans="1:3" x14ac:dyDescent="0.25">
      <c r="A159" s="13"/>
      <c r="B159" s="14" t="s">
        <v>156</v>
      </c>
      <c r="C159" s="15">
        <v>313966</v>
      </c>
    </row>
    <row r="160" spans="1:3" x14ac:dyDescent="0.25">
      <c r="A160" s="13"/>
      <c r="B160" s="14" t="s">
        <v>157</v>
      </c>
      <c r="C160" s="15">
        <v>862331.41120607685</v>
      </c>
    </row>
    <row r="161" spans="1:3" x14ac:dyDescent="0.25">
      <c r="A161" s="13"/>
      <c r="B161" s="16" t="s">
        <v>158</v>
      </c>
      <c r="C161" s="15">
        <v>766000</v>
      </c>
    </row>
    <row r="162" spans="1:3" x14ac:dyDescent="0.25">
      <c r="A162" s="13"/>
      <c r="B162" s="14" t="s">
        <v>159</v>
      </c>
      <c r="C162" s="15">
        <v>854488.18917580438</v>
      </c>
    </row>
    <row r="163" spans="1:3" x14ac:dyDescent="0.25">
      <c r="A163" s="13"/>
      <c r="B163" s="14" t="s">
        <v>160</v>
      </c>
      <c r="C163" s="15">
        <v>1977682</v>
      </c>
    </row>
    <row r="164" spans="1:3" x14ac:dyDescent="0.25">
      <c r="A164" s="13"/>
      <c r="B164" s="14" t="s">
        <v>161</v>
      </c>
      <c r="C164" s="15">
        <v>1142288.4923666599</v>
      </c>
    </row>
    <row r="165" spans="1:3" x14ac:dyDescent="0.25">
      <c r="A165" s="13"/>
      <c r="B165" s="14" t="s">
        <v>162</v>
      </c>
      <c r="C165" s="15">
        <v>1359439</v>
      </c>
    </row>
    <row r="166" spans="1:3" x14ac:dyDescent="0.25">
      <c r="A166" s="13"/>
      <c r="B166" s="14" t="s">
        <v>163</v>
      </c>
      <c r="C166" s="15">
        <v>126510</v>
      </c>
    </row>
    <row r="167" spans="1:3" x14ac:dyDescent="0.25">
      <c r="A167" s="13"/>
      <c r="B167" s="14" t="s">
        <v>164</v>
      </c>
      <c r="C167" s="15">
        <v>15028</v>
      </c>
    </row>
    <row r="168" spans="1:3" ht="25.5" x14ac:dyDescent="0.25">
      <c r="A168" s="13"/>
      <c r="B168" s="14" t="s">
        <v>165</v>
      </c>
      <c r="C168" s="15">
        <v>65688</v>
      </c>
    </row>
    <row r="169" spans="1:3" x14ac:dyDescent="0.25">
      <c r="A169" s="13"/>
      <c r="B169" s="14" t="s">
        <v>166</v>
      </c>
      <c r="C169" s="15">
        <v>1642285.5039362707</v>
      </c>
    </row>
    <row r="170" spans="1:3" x14ac:dyDescent="0.25">
      <c r="A170" s="13"/>
      <c r="B170" s="14" t="s">
        <v>167</v>
      </c>
      <c r="C170" s="15">
        <v>933563</v>
      </c>
    </row>
    <row r="171" spans="1:3" ht="25.5" x14ac:dyDescent="0.25">
      <c r="A171" s="13"/>
      <c r="B171" s="14" t="s">
        <v>168</v>
      </c>
      <c r="C171" s="15">
        <v>60196</v>
      </c>
    </row>
    <row r="172" spans="1:3" x14ac:dyDescent="0.25">
      <c r="A172" s="13"/>
      <c r="B172" s="14" t="s">
        <v>169</v>
      </c>
      <c r="C172" s="15">
        <v>591339.2095843961</v>
      </c>
    </row>
    <row r="173" spans="1:3" x14ac:dyDescent="0.25">
      <c r="A173" s="13"/>
      <c r="B173" s="14" t="s">
        <v>170</v>
      </c>
      <c r="C173" s="15">
        <v>773319.43244383298</v>
      </c>
    </row>
    <row r="174" spans="1:3" x14ac:dyDescent="0.25">
      <c r="A174" s="13"/>
      <c r="B174" s="14" t="s">
        <v>171</v>
      </c>
      <c r="C174" s="15">
        <v>2471691</v>
      </c>
    </row>
    <row r="175" spans="1:3" x14ac:dyDescent="0.25">
      <c r="A175" s="13"/>
      <c r="B175" s="14" t="s">
        <v>172</v>
      </c>
      <c r="C175" s="15">
        <v>5544638.7030447749</v>
      </c>
    </row>
    <row r="176" spans="1:3" x14ac:dyDescent="0.25">
      <c r="A176" s="13"/>
      <c r="B176" s="14" t="s">
        <v>173</v>
      </c>
      <c r="C176" s="15">
        <v>2761085.0798347918</v>
      </c>
    </row>
    <row r="177" spans="1:3" x14ac:dyDescent="0.25">
      <c r="A177" s="13"/>
      <c r="B177" s="14" t="s">
        <v>174</v>
      </c>
      <c r="C177" s="15">
        <v>2637698.7333533089</v>
      </c>
    </row>
    <row r="178" spans="1:3" x14ac:dyDescent="0.25">
      <c r="A178" s="13"/>
      <c r="B178" s="14" t="s">
        <v>175</v>
      </c>
      <c r="C178" s="15">
        <v>2616207.193478174</v>
      </c>
    </row>
    <row r="179" spans="1:3" x14ac:dyDescent="0.25">
      <c r="A179" s="13"/>
      <c r="B179" s="14" t="s">
        <v>176</v>
      </c>
      <c r="C179" s="15">
        <v>4490226</v>
      </c>
    </row>
    <row r="180" spans="1:3" x14ac:dyDescent="0.25">
      <c r="A180" s="13"/>
      <c r="B180" s="14" t="s">
        <v>177</v>
      </c>
      <c r="C180" s="15">
        <v>2461071.6680516535</v>
      </c>
    </row>
    <row r="181" spans="1:3" x14ac:dyDescent="0.25">
      <c r="A181" s="13"/>
      <c r="B181" s="14" t="s">
        <v>178</v>
      </c>
      <c r="C181" s="15">
        <v>63514</v>
      </c>
    </row>
    <row r="182" spans="1:3" x14ac:dyDescent="0.25">
      <c r="A182" s="13"/>
      <c r="B182" s="14" t="s">
        <v>179</v>
      </c>
      <c r="C182" s="15">
        <v>3365401.7412639051</v>
      </c>
    </row>
    <row r="183" spans="1:3" ht="25.5" x14ac:dyDescent="0.25">
      <c r="A183" s="13"/>
      <c r="B183" s="14" t="s">
        <v>180</v>
      </c>
      <c r="C183" s="15">
        <v>401681</v>
      </c>
    </row>
    <row r="184" spans="1:3" x14ac:dyDescent="0.25">
      <c r="A184" s="13"/>
      <c r="B184" s="14" t="s">
        <v>181</v>
      </c>
      <c r="C184" s="15">
        <f>3930938.13191506-217</f>
        <v>3930721.1319150599</v>
      </c>
    </row>
    <row r="185" spans="1:3" x14ac:dyDescent="0.25">
      <c r="A185" s="13"/>
      <c r="B185" s="14" t="s">
        <v>182</v>
      </c>
      <c r="C185" s="15">
        <v>-74088</v>
      </c>
    </row>
    <row r="186" spans="1:3" x14ac:dyDescent="0.25">
      <c r="A186" s="13"/>
      <c r="B186" s="14" t="s">
        <v>183</v>
      </c>
      <c r="C186" s="15">
        <f>1530136.53716422-1533</f>
        <v>1528603.5371642199</v>
      </c>
    </row>
    <row r="187" spans="1:3" x14ac:dyDescent="0.25">
      <c r="A187" s="13"/>
      <c r="B187" s="14" t="s">
        <v>184</v>
      </c>
      <c r="C187" s="15">
        <v>1919786.3470293391</v>
      </c>
    </row>
    <row r="188" spans="1:3" x14ac:dyDescent="0.25">
      <c r="A188" s="13"/>
      <c r="B188" s="14" t="s">
        <v>185</v>
      </c>
      <c r="C188" s="15">
        <v>1018907.5199174724</v>
      </c>
    </row>
    <row r="189" spans="1:3" x14ac:dyDescent="0.25">
      <c r="A189" s="13"/>
      <c r="B189" s="14" t="s">
        <v>186</v>
      </c>
      <c r="C189" s="15">
        <v>5389230.6351236543</v>
      </c>
    </row>
    <row r="190" spans="1:3" x14ac:dyDescent="0.25">
      <c r="A190" s="13"/>
      <c r="B190" s="14" t="s">
        <v>187</v>
      </c>
      <c r="C190" s="15">
        <v>-3279</v>
      </c>
    </row>
    <row r="191" spans="1:3" x14ac:dyDescent="0.25">
      <c r="A191" s="13"/>
      <c r="B191" s="14" t="s">
        <v>188</v>
      </c>
      <c r="C191" s="15">
        <v>1277843.3966611039</v>
      </c>
    </row>
    <row r="192" spans="1:3" x14ac:dyDescent="0.25">
      <c r="A192" s="13"/>
      <c r="B192" s="14" t="s">
        <v>189</v>
      </c>
      <c r="C192" s="15">
        <v>1921679</v>
      </c>
    </row>
    <row r="193" spans="1:3" x14ac:dyDescent="0.25">
      <c r="A193" s="13"/>
      <c r="B193" s="14" t="s">
        <v>190</v>
      </c>
      <c r="C193" s="15">
        <v>235894</v>
      </c>
    </row>
    <row r="194" spans="1:3" x14ac:dyDescent="0.25">
      <c r="A194" s="13"/>
      <c r="B194" s="14" t="s">
        <v>191</v>
      </c>
      <c r="C194" s="15">
        <v>7329986.3521559685</v>
      </c>
    </row>
    <row r="195" spans="1:3" x14ac:dyDescent="0.25">
      <c r="A195" s="13"/>
      <c r="B195" s="14" t="s">
        <v>192</v>
      </c>
      <c r="C195" s="15">
        <v>1773610</v>
      </c>
    </row>
    <row r="196" spans="1:3" x14ac:dyDescent="0.25">
      <c r="A196" s="13"/>
      <c r="B196" s="14" t="s">
        <v>193</v>
      </c>
      <c r="C196" s="15">
        <v>105743</v>
      </c>
    </row>
    <row r="197" spans="1:3" x14ac:dyDescent="0.25">
      <c r="A197" s="13"/>
      <c r="B197" s="14" t="s">
        <v>194</v>
      </c>
      <c r="C197" s="15">
        <v>3077088.7523366488</v>
      </c>
    </row>
    <row r="198" spans="1:3" x14ac:dyDescent="0.25">
      <c r="A198" s="13"/>
      <c r="B198" s="14" t="s">
        <v>195</v>
      </c>
      <c r="C198" s="15">
        <v>940854</v>
      </c>
    </row>
    <row r="199" spans="1:3" x14ac:dyDescent="0.25">
      <c r="A199" s="13"/>
      <c r="B199" s="14" t="s">
        <v>196</v>
      </c>
      <c r="C199" s="15">
        <f>-22107-2632</f>
        <v>-24739</v>
      </c>
    </row>
    <row r="200" spans="1:3" x14ac:dyDescent="0.25">
      <c r="A200" s="13"/>
      <c r="B200" s="14" t="s">
        <v>197</v>
      </c>
      <c r="C200" s="15">
        <v>2535910.9433052009</v>
      </c>
    </row>
    <row r="201" spans="1:3" ht="25.5" x14ac:dyDescent="0.25">
      <c r="A201" s="13"/>
      <c r="B201" s="14" t="s">
        <v>198</v>
      </c>
      <c r="C201" s="15">
        <v>129062</v>
      </c>
    </row>
    <row r="202" spans="1:3" x14ac:dyDescent="0.25">
      <c r="A202" s="13"/>
      <c r="B202" s="14" t="s">
        <v>199</v>
      </c>
      <c r="C202" s="15">
        <v>3239523</v>
      </c>
    </row>
    <row r="203" spans="1:3" x14ac:dyDescent="0.25">
      <c r="A203" s="13"/>
      <c r="B203" s="14" t="s">
        <v>200</v>
      </c>
      <c r="C203" s="15">
        <v>1563509.2079634904</v>
      </c>
    </row>
    <row r="204" spans="1:3" x14ac:dyDescent="0.25">
      <c r="A204" s="13"/>
      <c r="B204" s="14" t="s">
        <v>201</v>
      </c>
      <c r="C204" s="15">
        <v>986880.39833146799</v>
      </c>
    </row>
    <row r="205" spans="1:3" x14ac:dyDescent="0.25">
      <c r="A205" s="13"/>
      <c r="B205" s="14" t="s">
        <v>202</v>
      </c>
      <c r="C205" s="15">
        <v>44713</v>
      </c>
    </row>
    <row r="206" spans="1:3" ht="25.5" x14ac:dyDescent="0.25">
      <c r="A206" s="13"/>
      <c r="B206" s="14" t="s">
        <v>203</v>
      </c>
      <c r="C206" s="15">
        <v>74514</v>
      </c>
    </row>
    <row r="207" spans="1:3" x14ac:dyDescent="0.25">
      <c r="A207" s="13"/>
      <c r="B207" s="14" t="s">
        <v>204</v>
      </c>
      <c r="C207" s="15">
        <v>949702.45296189445</v>
      </c>
    </row>
    <row r="208" spans="1:3" x14ac:dyDescent="0.25">
      <c r="A208" s="13"/>
      <c r="B208" s="14" t="s">
        <v>205</v>
      </c>
      <c r="C208" s="15">
        <f>1526692.8090052-192</f>
        <v>1526500.8090051999</v>
      </c>
    </row>
    <row r="209" spans="1:3" x14ac:dyDescent="0.25">
      <c r="A209" s="13"/>
      <c r="B209" s="14" t="s">
        <v>206</v>
      </c>
      <c r="C209" s="15">
        <v>2256845.068604189</v>
      </c>
    </row>
    <row r="210" spans="1:3" x14ac:dyDescent="0.25">
      <c r="A210" s="13"/>
      <c r="B210" s="14" t="s">
        <v>207</v>
      </c>
      <c r="C210" s="15">
        <v>868729</v>
      </c>
    </row>
    <row r="211" spans="1:3" x14ac:dyDescent="0.25">
      <c r="A211" s="13"/>
      <c r="B211" s="14" t="s">
        <v>208</v>
      </c>
      <c r="C211" s="15">
        <v>1457560.9988746243</v>
      </c>
    </row>
    <row r="212" spans="1:3" x14ac:dyDescent="0.25">
      <c r="A212" s="13"/>
      <c r="B212" s="14" t="s">
        <v>209</v>
      </c>
      <c r="C212" s="15">
        <f>7936119-8105</f>
        <v>7928014</v>
      </c>
    </row>
    <row r="213" spans="1:3" ht="25.5" x14ac:dyDescent="0.25">
      <c r="A213" s="13"/>
      <c r="B213" s="14" t="s">
        <v>210</v>
      </c>
      <c r="C213" s="15">
        <v>7084215</v>
      </c>
    </row>
    <row r="214" spans="1:3" x14ac:dyDescent="0.25">
      <c r="A214" s="13"/>
      <c r="B214" s="14" t="s">
        <v>211</v>
      </c>
      <c r="C214" s="15">
        <v>2490892.1531424802</v>
      </c>
    </row>
    <row r="215" spans="1:3" x14ac:dyDescent="0.25">
      <c r="A215" s="13"/>
      <c r="B215" s="14" t="s">
        <v>212</v>
      </c>
      <c r="C215" s="15">
        <v>4671696.9609768409</v>
      </c>
    </row>
    <row r="216" spans="1:3" x14ac:dyDescent="0.25">
      <c r="A216" s="13"/>
      <c r="B216" s="14" t="s">
        <v>213</v>
      </c>
      <c r="C216" s="15">
        <v>28512285.55077846</v>
      </c>
    </row>
    <row r="217" spans="1:3" x14ac:dyDescent="0.25">
      <c r="A217" s="13"/>
      <c r="B217" s="14" t="s">
        <v>214</v>
      </c>
      <c r="C217" s="15">
        <v>414965</v>
      </c>
    </row>
    <row r="218" spans="1:3" x14ac:dyDescent="0.25">
      <c r="A218" s="13"/>
      <c r="B218" s="14" t="s">
        <v>215</v>
      </c>
      <c r="C218" s="15">
        <v>2890070</v>
      </c>
    </row>
    <row r="219" spans="1:3" x14ac:dyDescent="0.25">
      <c r="A219" s="13"/>
      <c r="B219" s="14" t="s">
        <v>216</v>
      </c>
      <c r="C219" s="15">
        <v>871892</v>
      </c>
    </row>
    <row r="220" spans="1:3" x14ac:dyDescent="0.25">
      <c r="A220" s="13"/>
      <c r="B220" s="14" t="s">
        <v>217</v>
      </c>
      <c r="C220" s="15">
        <f>2716169.62768455-878</f>
        <v>2715291.6276845499</v>
      </c>
    </row>
    <row r="221" spans="1:3" x14ac:dyDescent="0.25">
      <c r="A221" s="13"/>
      <c r="B221" s="14" t="s">
        <v>218</v>
      </c>
      <c r="C221" s="15">
        <v>6966170</v>
      </c>
    </row>
    <row r="222" spans="1:3" x14ac:dyDescent="0.25">
      <c r="A222" s="13"/>
      <c r="B222" s="14" t="s">
        <v>219</v>
      </c>
      <c r="C222" s="15">
        <f>198580424-1260</f>
        <v>198579164</v>
      </c>
    </row>
    <row r="223" spans="1:3" x14ac:dyDescent="0.25">
      <c r="A223" s="13"/>
      <c r="B223" s="14" t="s">
        <v>220</v>
      </c>
      <c r="C223" s="15">
        <f>130950005-76870</f>
        <v>130873135</v>
      </c>
    </row>
    <row r="224" spans="1:3" x14ac:dyDescent="0.25">
      <c r="A224" s="13"/>
      <c r="B224" s="14" t="s">
        <v>221</v>
      </c>
      <c r="C224" s="15">
        <v>106345</v>
      </c>
    </row>
    <row r="225" spans="1:3" x14ac:dyDescent="0.25">
      <c r="A225" s="13"/>
      <c r="B225" s="14" t="s">
        <v>222</v>
      </c>
      <c r="C225" s="15">
        <v>-2771</v>
      </c>
    </row>
    <row r="226" spans="1:3" ht="25.5" x14ac:dyDescent="0.25">
      <c r="A226" s="13"/>
      <c r="B226" s="14" t="s">
        <v>223</v>
      </c>
      <c r="C226" s="15">
        <v>852031</v>
      </c>
    </row>
    <row r="227" spans="1:3" ht="25.5" x14ac:dyDescent="0.25">
      <c r="A227" s="13"/>
      <c r="B227" s="14" t="s">
        <v>224</v>
      </c>
      <c r="C227" s="15">
        <v>112349</v>
      </c>
    </row>
    <row r="228" spans="1:3" x14ac:dyDescent="0.25">
      <c r="A228" s="13"/>
      <c r="B228" s="14" t="s">
        <v>225</v>
      </c>
      <c r="C228" s="15">
        <v>208506</v>
      </c>
    </row>
    <row r="229" spans="1:3" x14ac:dyDescent="0.25">
      <c r="A229" s="13"/>
      <c r="B229" s="14" t="s">
        <v>226</v>
      </c>
      <c r="C229" s="15">
        <v>1710741</v>
      </c>
    </row>
    <row r="230" spans="1:3" x14ac:dyDescent="0.25">
      <c r="A230" s="13"/>
      <c r="B230" s="14" t="s">
        <v>227</v>
      </c>
      <c r="C230" s="15">
        <v>5028679</v>
      </c>
    </row>
    <row r="231" spans="1:3" ht="25.5" x14ac:dyDescent="0.25">
      <c r="A231" s="13"/>
      <c r="B231" s="14" t="s">
        <v>228</v>
      </c>
      <c r="C231" s="15">
        <v>114698</v>
      </c>
    </row>
    <row r="232" spans="1:3" x14ac:dyDescent="0.25">
      <c r="A232" s="13"/>
      <c r="B232" s="14" t="s">
        <v>229</v>
      </c>
      <c r="C232" s="15">
        <f>18960260-23007</f>
        <v>18937253</v>
      </c>
    </row>
    <row r="233" spans="1:3" x14ac:dyDescent="0.25">
      <c r="A233" s="13"/>
      <c r="B233" s="14" t="s">
        <v>230</v>
      </c>
      <c r="C233" s="15">
        <v>9485022</v>
      </c>
    </row>
    <row r="234" spans="1:3" x14ac:dyDescent="0.25">
      <c r="A234" s="13"/>
      <c r="B234" s="14" t="s">
        <v>231</v>
      </c>
      <c r="C234" s="15">
        <v>38499983.284539551</v>
      </c>
    </row>
    <row r="235" spans="1:3" x14ac:dyDescent="0.25">
      <c r="A235" s="13"/>
      <c r="B235" s="14" t="s">
        <v>232</v>
      </c>
      <c r="C235" s="15">
        <v>317283</v>
      </c>
    </row>
    <row r="236" spans="1:3" x14ac:dyDescent="0.25">
      <c r="A236" s="13"/>
      <c r="B236" s="14" t="s">
        <v>233</v>
      </c>
      <c r="C236" s="15">
        <v>15178031</v>
      </c>
    </row>
    <row r="237" spans="1:3" x14ac:dyDescent="0.25">
      <c r="A237" s="13"/>
      <c r="B237" s="14" t="s">
        <v>234</v>
      </c>
      <c r="C237" s="15">
        <v>13833145</v>
      </c>
    </row>
    <row r="238" spans="1:3" x14ac:dyDescent="0.25">
      <c r="A238" s="13"/>
      <c r="B238" s="16" t="s">
        <v>235</v>
      </c>
      <c r="C238" s="15">
        <v>3597007</v>
      </c>
    </row>
    <row r="239" spans="1:3" x14ac:dyDescent="0.25">
      <c r="A239" s="13"/>
      <c r="B239" s="14" t="s">
        <v>236</v>
      </c>
      <c r="C239" s="15">
        <f>5431529-8015</f>
        <v>5423514</v>
      </c>
    </row>
    <row r="240" spans="1:3" x14ac:dyDescent="0.25">
      <c r="A240" s="13"/>
      <c r="B240" s="14" t="s">
        <v>237</v>
      </c>
      <c r="C240" s="15">
        <f>305343.21552399-120616</f>
        <v>184727.21552398999</v>
      </c>
    </row>
    <row r="241" spans="1:3" x14ac:dyDescent="0.25">
      <c r="A241" s="13"/>
      <c r="B241" s="17" t="s">
        <v>238</v>
      </c>
      <c r="C241" s="15">
        <f>12482540-331260</f>
        <v>12151280</v>
      </c>
    </row>
    <row r="242" spans="1:3" x14ac:dyDescent="0.25">
      <c r="A242" s="13"/>
      <c r="B242" s="17" t="s">
        <v>239</v>
      </c>
      <c r="C242" s="15">
        <v>1158834</v>
      </c>
    </row>
    <row r="243" spans="1:3" x14ac:dyDescent="0.25">
      <c r="A243" s="13"/>
      <c r="B243" s="17" t="s">
        <v>240</v>
      </c>
      <c r="C243" s="15">
        <v>1726838</v>
      </c>
    </row>
    <row r="244" spans="1:3" x14ac:dyDescent="0.25">
      <c r="A244" s="13"/>
      <c r="B244" s="17" t="s">
        <v>241</v>
      </c>
      <c r="C244" s="15">
        <v>5840522.8197796885</v>
      </c>
    </row>
    <row r="245" spans="1:3" x14ac:dyDescent="0.25">
      <c r="A245" s="13"/>
      <c r="B245" s="17" t="s">
        <v>242</v>
      </c>
      <c r="C245" s="15">
        <v>390467</v>
      </c>
    </row>
    <row r="246" spans="1:3" x14ac:dyDescent="0.25">
      <c r="A246" s="13"/>
      <c r="B246" s="17" t="s">
        <v>243</v>
      </c>
      <c r="C246" s="15">
        <v>1358033</v>
      </c>
    </row>
    <row r="247" spans="1:3" x14ac:dyDescent="0.25">
      <c r="A247" s="13"/>
      <c r="B247" s="17" t="s">
        <v>244</v>
      </c>
      <c r="C247" s="15">
        <v>61010</v>
      </c>
    </row>
    <row r="248" spans="1:3" ht="17.45" customHeight="1" x14ac:dyDescent="0.25">
      <c r="A248" s="13"/>
      <c r="B248" s="17" t="s">
        <v>245</v>
      </c>
      <c r="C248" s="15">
        <v>18949</v>
      </c>
    </row>
    <row r="249" spans="1:3" x14ac:dyDescent="0.25">
      <c r="A249" s="13"/>
      <c r="B249" s="17" t="s">
        <v>246</v>
      </c>
      <c r="C249" s="15">
        <v>276602</v>
      </c>
    </row>
    <row r="250" spans="1:3" ht="26.25" x14ac:dyDescent="0.25">
      <c r="A250" s="13"/>
      <c r="B250" s="17" t="s">
        <v>247</v>
      </c>
      <c r="C250" s="15">
        <v>578196</v>
      </c>
    </row>
    <row r="251" spans="1:3" x14ac:dyDescent="0.25">
      <c r="A251" s="18"/>
      <c r="B251" s="14" t="s">
        <v>248</v>
      </c>
      <c r="C251" s="15">
        <v>-3373</v>
      </c>
    </row>
    <row r="252" spans="1:3" x14ac:dyDescent="0.25">
      <c r="A252" s="18"/>
      <c r="B252" s="14" t="s">
        <v>249</v>
      </c>
      <c r="C252" s="15">
        <v>-35519</v>
      </c>
    </row>
    <row r="253" spans="1:3" x14ac:dyDescent="0.25">
      <c r="C253" s="1"/>
    </row>
    <row r="254" spans="1:3" x14ac:dyDescent="0.25">
      <c r="C254" s="1"/>
    </row>
    <row r="255" spans="1:3" x14ac:dyDescent="0.25">
      <c r="C255" s="1"/>
    </row>
    <row r="256" spans="1:3" x14ac:dyDescent="0.25">
      <c r="C256" s="1"/>
    </row>
    <row r="257" spans="2:3" x14ac:dyDescent="0.25">
      <c r="C257" s="1"/>
    </row>
    <row r="258" spans="2:3" x14ac:dyDescent="0.25">
      <c r="B258" s="7"/>
      <c r="C258" s="1"/>
    </row>
    <row r="259" spans="2:3" x14ac:dyDescent="0.25">
      <c r="B259" s="8"/>
      <c r="C259" s="9"/>
    </row>
    <row r="260" spans="2:3" x14ac:dyDescent="0.25">
      <c r="B260" s="8"/>
      <c r="C260" s="10"/>
    </row>
    <row r="261" spans="2:3" x14ac:dyDescent="0.25">
      <c r="C261" s="11"/>
    </row>
    <row r="262" spans="2:3" x14ac:dyDescent="0.25">
      <c r="C262" s="1"/>
    </row>
    <row r="263" spans="2:3" x14ac:dyDescent="0.25">
      <c r="C263" s="1"/>
    </row>
    <row r="264" spans="2:3" x14ac:dyDescent="0.25">
      <c r="C264" s="1"/>
    </row>
    <row r="265" spans="2:3" x14ac:dyDescent="0.25">
      <c r="C265" s="1"/>
    </row>
    <row r="266" spans="2:3" x14ac:dyDescent="0.25">
      <c r="C266" s="1"/>
    </row>
    <row r="267" spans="2:3" x14ac:dyDescent="0.25">
      <c r="C267" s="1"/>
    </row>
    <row r="268" spans="2:3" x14ac:dyDescent="0.25">
      <c r="C268" s="1"/>
    </row>
    <row r="269" spans="2:3" x14ac:dyDescent="0.25">
      <c r="C269" s="1"/>
    </row>
    <row r="270" spans="2:3" x14ac:dyDescent="0.25">
      <c r="C270" s="1"/>
    </row>
    <row r="271" spans="2:3" x14ac:dyDescent="0.25">
      <c r="C271" s="1"/>
    </row>
    <row r="272" spans="2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  <row r="654" spans="3:3" x14ac:dyDescent="0.25">
      <c r="C654" s="1"/>
    </row>
    <row r="655" spans="3:3" x14ac:dyDescent="0.25">
      <c r="C655" s="1"/>
    </row>
    <row r="656" spans="3:3" x14ac:dyDescent="0.25">
      <c r="C656" s="1"/>
    </row>
    <row r="657" spans="3:3" x14ac:dyDescent="0.25">
      <c r="C657" s="1"/>
    </row>
    <row r="658" spans="3:3" x14ac:dyDescent="0.25">
      <c r="C658" s="1"/>
    </row>
    <row r="659" spans="3:3" x14ac:dyDescent="0.25">
      <c r="C659" s="1"/>
    </row>
    <row r="660" spans="3:3" x14ac:dyDescent="0.25">
      <c r="C660" s="1"/>
    </row>
    <row r="661" spans="3:3" x14ac:dyDescent="0.25">
      <c r="C661" s="1"/>
    </row>
    <row r="662" spans="3:3" x14ac:dyDescent="0.25">
      <c r="C662" s="1"/>
    </row>
    <row r="663" spans="3:3" x14ac:dyDescent="0.25">
      <c r="C663" s="1"/>
    </row>
    <row r="664" spans="3:3" x14ac:dyDescent="0.25">
      <c r="C664" s="1"/>
    </row>
    <row r="665" spans="3:3" x14ac:dyDescent="0.25">
      <c r="C665" s="1"/>
    </row>
    <row r="666" spans="3:3" x14ac:dyDescent="0.25">
      <c r="C666" s="1"/>
    </row>
    <row r="667" spans="3:3" x14ac:dyDescent="0.25">
      <c r="C667" s="1"/>
    </row>
    <row r="668" spans="3:3" x14ac:dyDescent="0.25">
      <c r="C668" s="1"/>
    </row>
    <row r="669" spans="3:3" x14ac:dyDescent="0.25">
      <c r="C669" s="1"/>
    </row>
    <row r="670" spans="3:3" x14ac:dyDescent="0.25">
      <c r="C670" s="1"/>
    </row>
    <row r="671" spans="3:3" x14ac:dyDescent="0.25">
      <c r="C671" s="1"/>
    </row>
    <row r="672" spans="3:3" x14ac:dyDescent="0.25">
      <c r="C672" s="1"/>
    </row>
    <row r="673" spans="3:3" x14ac:dyDescent="0.25">
      <c r="C673" s="1"/>
    </row>
    <row r="674" spans="3:3" x14ac:dyDescent="0.25">
      <c r="C674" s="1"/>
    </row>
    <row r="675" spans="3:3" x14ac:dyDescent="0.25">
      <c r="C675" s="1"/>
    </row>
    <row r="676" spans="3:3" x14ac:dyDescent="0.25">
      <c r="C676" s="1"/>
    </row>
    <row r="677" spans="3:3" x14ac:dyDescent="0.25">
      <c r="C677" s="1"/>
    </row>
    <row r="678" spans="3:3" x14ac:dyDescent="0.25">
      <c r="C678" s="1"/>
    </row>
    <row r="679" spans="3:3" x14ac:dyDescent="0.25">
      <c r="C679" s="1"/>
    </row>
    <row r="680" spans="3:3" x14ac:dyDescent="0.25">
      <c r="C680" s="1"/>
    </row>
    <row r="681" spans="3:3" x14ac:dyDescent="0.25">
      <c r="C681" s="1"/>
    </row>
    <row r="682" spans="3:3" x14ac:dyDescent="0.25">
      <c r="C682" s="1"/>
    </row>
    <row r="683" spans="3:3" x14ac:dyDescent="0.25">
      <c r="C683" s="1"/>
    </row>
    <row r="684" spans="3:3" x14ac:dyDescent="0.25">
      <c r="C684" s="1"/>
    </row>
    <row r="685" spans="3:3" x14ac:dyDescent="0.25">
      <c r="C685" s="1"/>
    </row>
    <row r="686" spans="3:3" x14ac:dyDescent="0.25">
      <c r="C686" s="1"/>
    </row>
    <row r="687" spans="3:3" x14ac:dyDescent="0.25">
      <c r="C687" s="1"/>
    </row>
    <row r="688" spans="3:3" x14ac:dyDescent="0.25">
      <c r="C688" s="1"/>
    </row>
    <row r="689" spans="3:3" x14ac:dyDescent="0.25">
      <c r="C689" s="1"/>
    </row>
    <row r="690" spans="3:3" x14ac:dyDescent="0.25">
      <c r="C690" s="1"/>
    </row>
    <row r="691" spans="3:3" x14ac:dyDescent="0.25">
      <c r="C691" s="1"/>
    </row>
    <row r="692" spans="3:3" x14ac:dyDescent="0.25">
      <c r="C692" s="1"/>
    </row>
    <row r="693" spans="3:3" x14ac:dyDescent="0.25">
      <c r="C693" s="1"/>
    </row>
    <row r="694" spans="3:3" x14ac:dyDescent="0.25">
      <c r="C694" s="1"/>
    </row>
    <row r="695" spans="3:3" x14ac:dyDescent="0.25">
      <c r="C695" s="1"/>
    </row>
    <row r="696" spans="3:3" x14ac:dyDescent="0.25">
      <c r="C696" s="1"/>
    </row>
    <row r="697" spans="3:3" x14ac:dyDescent="0.25">
      <c r="C697" s="1"/>
    </row>
    <row r="698" spans="3:3" x14ac:dyDescent="0.25">
      <c r="C698" s="1"/>
    </row>
    <row r="699" spans="3:3" x14ac:dyDescent="0.25">
      <c r="C699" s="1"/>
    </row>
    <row r="700" spans="3:3" x14ac:dyDescent="0.25">
      <c r="C700" s="1"/>
    </row>
    <row r="701" spans="3:3" x14ac:dyDescent="0.25">
      <c r="C701" s="1"/>
    </row>
    <row r="702" spans="3:3" x14ac:dyDescent="0.25">
      <c r="C702" s="1"/>
    </row>
    <row r="703" spans="3:3" x14ac:dyDescent="0.25">
      <c r="C703" s="1"/>
    </row>
    <row r="704" spans="3:3" x14ac:dyDescent="0.25">
      <c r="C704" s="1"/>
    </row>
    <row r="705" spans="3:3" x14ac:dyDescent="0.25">
      <c r="C705" s="1"/>
    </row>
    <row r="706" spans="3:3" x14ac:dyDescent="0.25">
      <c r="C706" s="1"/>
    </row>
    <row r="707" spans="3:3" x14ac:dyDescent="0.25">
      <c r="C707" s="1"/>
    </row>
    <row r="708" spans="3:3" x14ac:dyDescent="0.25">
      <c r="C708" s="1"/>
    </row>
    <row r="709" spans="3:3" x14ac:dyDescent="0.25">
      <c r="C709" s="1"/>
    </row>
    <row r="710" spans="3:3" x14ac:dyDescent="0.25">
      <c r="C710" s="1"/>
    </row>
    <row r="711" spans="3:3" x14ac:dyDescent="0.25">
      <c r="C711" s="1"/>
    </row>
    <row r="712" spans="3:3" x14ac:dyDescent="0.25">
      <c r="C712" s="1"/>
    </row>
    <row r="713" spans="3:3" x14ac:dyDescent="0.25">
      <c r="C713" s="1"/>
    </row>
    <row r="714" spans="3:3" x14ac:dyDescent="0.25">
      <c r="C714" s="1"/>
    </row>
    <row r="715" spans="3:3" x14ac:dyDescent="0.25">
      <c r="C715" s="1"/>
    </row>
    <row r="716" spans="3:3" x14ac:dyDescent="0.25">
      <c r="C716" s="1"/>
    </row>
    <row r="717" spans="3:3" x14ac:dyDescent="0.25">
      <c r="C717" s="1"/>
    </row>
    <row r="718" spans="3:3" x14ac:dyDescent="0.25">
      <c r="C718" s="1"/>
    </row>
    <row r="719" spans="3:3" x14ac:dyDescent="0.25">
      <c r="C719" s="1"/>
    </row>
    <row r="720" spans="3:3" x14ac:dyDescent="0.25">
      <c r="C720" s="1"/>
    </row>
    <row r="721" spans="3:3" x14ac:dyDescent="0.25">
      <c r="C721" s="1"/>
    </row>
    <row r="722" spans="3:3" x14ac:dyDescent="0.25">
      <c r="C722" s="1"/>
    </row>
    <row r="723" spans="3:3" x14ac:dyDescent="0.25">
      <c r="C723" s="1"/>
    </row>
    <row r="724" spans="3:3" x14ac:dyDescent="0.25">
      <c r="C724" s="1"/>
    </row>
    <row r="725" spans="3:3" x14ac:dyDescent="0.25">
      <c r="C725" s="1"/>
    </row>
    <row r="726" spans="3:3" x14ac:dyDescent="0.25">
      <c r="C726" s="1"/>
    </row>
    <row r="727" spans="3:3" x14ac:dyDescent="0.25">
      <c r="C727" s="1"/>
    </row>
    <row r="728" spans="3:3" x14ac:dyDescent="0.25">
      <c r="C728" s="1"/>
    </row>
    <row r="729" spans="3:3" x14ac:dyDescent="0.25">
      <c r="C729" s="1"/>
    </row>
    <row r="730" spans="3:3" x14ac:dyDescent="0.25">
      <c r="C730" s="1"/>
    </row>
    <row r="731" spans="3:3" x14ac:dyDescent="0.25">
      <c r="C731" s="1"/>
    </row>
    <row r="732" spans="3:3" x14ac:dyDescent="0.25">
      <c r="C732" s="1"/>
    </row>
    <row r="733" spans="3:3" x14ac:dyDescent="0.25">
      <c r="C733" s="1"/>
    </row>
    <row r="734" spans="3:3" x14ac:dyDescent="0.25">
      <c r="C734" s="1"/>
    </row>
    <row r="735" spans="3:3" x14ac:dyDescent="0.25">
      <c r="C735" s="1"/>
    </row>
    <row r="736" spans="3:3" x14ac:dyDescent="0.25">
      <c r="C736" s="1"/>
    </row>
    <row r="737" spans="3:3" x14ac:dyDescent="0.25">
      <c r="C737" s="1"/>
    </row>
    <row r="738" spans="3:3" x14ac:dyDescent="0.25">
      <c r="C738" s="1"/>
    </row>
    <row r="739" spans="3:3" x14ac:dyDescent="0.25">
      <c r="C739" s="1"/>
    </row>
    <row r="740" spans="3:3" x14ac:dyDescent="0.25">
      <c r="C740" s="1"/>
    </row>
    <row r="741" spans="3:3" x14ac:dyDescent="0.25">
      <c r="C741" s="1"/>
    </row>
    <row r="742" spans="3:3" x14ac:dyDescent="0.25">
      <c r="C742" s="1"/>
    </row>
    <row r="743" spans="3:3" x14ac:dyDescent="0.25">
      <c r="C743" s="1"/>
    </row>
    <row r="744" spans="3:3" x14ac:dyDescent="0.25">
      <c r="C744" s="1"/>
    </row>
    <row r="745" spans="3:3" x14ac:dyDescent="0.25">
      <c r="C745" s="1"/>
    </row>
    <row r="746" spans="3:3" x14ac:dyDescent="0.25">
      <c r="C746" s="1"/>
    </row>
    <row r="747" spans="3:3" x14ac:dyDescent="0.25">
      <c r="C747" s="1"/>
    </row>
    <row r="748" spans="3:3" x14ac:dyDescent="0.25">
      <c r="C748" s="1"/>
    </row>
    <row r="749" spans="3:3" x14ac:dyDescent="0.25">
      <c r="C749" s="1"/>
    </row>
    <row r="750" spans="3:3" x14ac:dyDescent="0.25">
      <c r="C750" s="1"/>
    </row>
    <row r="751" spans="3:3" x14ac:dyDescent="0.25">
      <c r="C751" s="1"/>
    </row>
    <row r="752" spans="3:3" x14ac:dyDescent="0.25">
      <c r="C752" s="1"/>
    </row>
    <row r="753" spans="3:3" x14ac:dyDescent="0.25">
      <c r="C753" s="1"/>
    </row>
    <row r="754" spans="3:3" x14ac:dyDescent="0.25">
      <c r="C754" s="1"/>
    </row>
    <row r="755" spans="3:3" x14ac:dyDescent="0.25">
      <c r="C755" s="1"/>
    </row>
    <row r="756" spans="3:3" x14ac:dyDescent="0.25">
      <c r="C756" s="1"/>
    </row>
    <row r="757" spans="3:3" x14ac:dyDescent="0.25">
      <c r="C757" s="1"/>
    </row>
    <row r="758" spans="3:3" x14ac:dyDescent="0.25">
      <c r="C758" s="1"/>
    </row>
    <row r="759" spans="3:3" x14ac:dyDescent="0.25">
      <c r="C759" s="1"/>
    </row>
    <row r="760" spans="3:3" x14ac:dyDescent="0.25">
      <c r="C760" s="1"/>
    </row>
    <row r="761" spans="3:3" x14ac:dyDescent="0.25">
      <c r="C761" s="1"/>
    </row>
    <row r="762" spans="3:3" x14ac:dyDescent="0.25">
      <c r="C762" s="1"/>
    </row>
    <row r="763" spans="3:3" x14ac:dyDescent="0.25">
      <c r="C763" s="1"/>
    </row>
    <row r="764" spans="3:3" x14ac:dyDescent="0.25">
      <c r="C764" s="1"/>
    </row>
    <row r="765" spans="3:3" x14ac:dyDescent="0.25">
      <c r="C765" s="1"/>
    </row>
    <row r="766" spans="3:3" x14ac:dyDescent="0.25">
      <c r="C766" s="1"/>
    </row>
    <row r="767" spans="3:3" x14ac:dyDescent="0.25">
      <c r="C767" s="1"/>
    </row>
    <row r="768" spans="3:3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  <row r="780" spans="3:3" x14ac:dyDescent="0.25">
      <c r="C780" s="1"/>
    </row>
    <row r="781" spans="3:3" x14ac:dyDescent="0.25">
      <c r="C781" s="1"/>
    </row>
    <row r="782" spans="3:3" x14ac:dyDescent="0.25">
      <c r="C782" s="1"/>
    </row>
    <row r="783" spans="3:3" x14ac:dyDescent="0.25">
      <c r="C783" s="1"/>
    </row>
    <row r="784" spans="3:3" x14ac:dyDescent="0.25">
      <c r="C784" s="1"/>
    </row>
    <row r="785" spans="3:3" x14ac:dyDescent="0.25">
      <c r="C785" s="1"/>
    </row>
    <row r="786" spans="3:3" x14ac:dyDescent="0.25">
      <c r="C786" s="1"/>
    </row>
    <row r="787" spans="3:3" x14ac:dyDescent="0.25">
      <c r="C787" s="1"/>
    </row>
    <row r="788" spans="3:3" x14ac:dyDescent="0.25">
      <c r="C788" s="1"/>
    </row>
    <row r="789" spans="3:3" x14ac:dyDescent="0.25">
      <c r="C789" s="1"/>
    </row>
    <row r="790" spans="3:3" x14ac:dyDescent="0.25">
      <c r="C790" s="1"/>
    </row>
    <row r="791" spans="3:3" x14ac:dyDescent="0.25">
      <c r="C791" s="1"/>
    </row>
    <row r="792" spans="3:3" x14ac:dyDescent="0.25">
      <c r="C792" s="1"/>
    </row>
    <row r="793" spans="3:3" x14ac:dyDescent="0.25">
      <c r="C793" s="1"/>
    </row>
    <row r="794" spans="3:3" x14ac:dyDescent="0.25">
      <c r="C794" s="1"/>
    </row>
    <row r="795" spans="3:3" x14ac:dyDescent="0.25">
      <c r="C795" s="1"/>
    </row>
    <row r="796" spans="3:3" x14ac:dyDescent="0.25">
      <c r="C796" s="1"/>
    </row>
    <row r="797" spans="3:3" x14ac:dyDescent="0.25">
      <c r="C797" s="1"/>
    </row>
    <row r="798" spans="3:3" x14ac:dyDescent="0.25">
      <c r="C798" s="1"/>
    </row>
    <row r="799" spans="3:3" x14ac:dyDescent="0.25">
      <c r="C799" s="1"/>
    </row>
    <row r="800" spans="3:3" x14ac:dyDescent="0.25">
      <c r="C800" s="1"/>
    </row>
    <row r="801" spans="3:3" x14ac:dyDescent="0.25">
      <c r="C801" s="1"/>
    </row>
    <row r="802" spans="3:3" x14ac:dyDescent="0.25">
      <c r="C802" s="1"/>
    </row>
    <row r="803" spans="3:3" x14ac:dyDescent="0.25">
      <c r="C803" s="1"/>
    </row>
    <row r="804" spans="3:3" x14ac:dyDescent="0.25">
      <c r="C804" s="1"/>
    </row>
    <row r="805" spans="3:3" x14ac:dyDescent="0.25">
      <c r="C805" s="1"/>
    </row>
    <row r="806" spans="3:3" x14ac:dyDescent="0.25">
      <c r="C806" s="1"/>
    </row>
    <row r="807" spans="3:3" x14ac:dyDescent="0.25">
      <c r="C807" s="1"/>
    </row>
    <row r="808" spans="3:3" x14ac:dyDescent="0.25">
      <c r="C808" s="1"/>
    </row>
    <row r="809" spans="3:3" x14ac:dyDescent="0.25">
      <c r="C809" s="1"/>
    </row>
    <row r="810" spans="3:3" x14ac:dyDescent="0.25">
      <c r="C810" s="1"/>
    </row>
    <row r="811" spans="3:3" x14ac:dyDescent="0.25">
      <c r="C811" s="1"/>
    </row>
    <row r="812" spans="3:3" x14ac:dyDescent="0.25">
      <c r="C812" s="1"/>
    </row>
    <row r="813" spans="3:3" x14ac:dyDescent="0.25">
      <c r="C813" s="1"/>
    </row>
    <row r="814" spans="3:3" x14ac:dyDescent="0.25">
      <c r="C814" s="1"/>
    </row>
    <row r="815" spans="3:3" x14ac:dyDescent="0.25">
      <c r="C815" s="1"/>
    </row>
    <row r="816" spans="3:3" x14ac:dyDescent="0.25">
      <c r="C816" s="1"/>
    </row>
    <row r="817" spans="3:3" x14ac:dyDescent="0.25">
      <c r="C817" s="1"/>
    </row>
    <row r="818" spans="3:3" x14ac:dyDescent="0.25">
      <c r="C818" s="1"/>
    </row>
    <row r="819" spans="3:3" x14ac:dyDescent="0.25">
      <c r="C819" s="1"/>
    </row>
    <row r="820" spans="3:3" x14ac:dyDescent="0.25">
      <c r="C820" s="1"/>
    </row>
    <row r="821" spans="3:3" x14ac:dyDescent="0.25">
      <c r="C821" s="1"/>
    </row>
    <row r="822" spans="3:3" x14ac:dyDescent="0.25">
      <c r="C822" s="1"/>
    </row>
    <row r="823" spans="3:3" x14ac:dyDescent="0.25">
      <c r="C823" s="1"/>
    </row>
    <row r="824" spans="3:3" x14ac:dyDescent="0.25">
      <c r="C824" s="1"/>
    </row>
    <row r="825" spans="3:3" x14ac:dyDescent="0.25">
      <c r="C825" s="1"/>
    </row>
    <row r="826" spans="3:3" x14ac:dyDescent="0.25">
      <c r="C826" s="1"/>
    </row>
    <row r="827" spans="3:3" x14ac:dyDescent="0.25">
      <c r="C827" s="1"/>
    </row>
    <row r="828" spans="3:3" x14ac:dyDescent="0.25">
      <c r="C828" s="1"/>
    </row>
    <row r="829" spans="3:3" x14ac:dyDescent="0.25">
      <c r="C829" s="1"/>
    </row>
    <row r="830" spans="3:3" x14ac:dyDescent="0.25">
      <c r="C830" s="1"/>
    </row>
    <row r="831" spans="3:3" x14ac:dyDescent="0.25">
      <c r="C831" s="1"/>
    </row>
    <row r="832" spans="3:3" x14ac:dyDescent="0.25">
      <c r="C832" s="1"/>
    </row>
    <row r="833" spans="3:3" x14ac:dyDescent="0.25">
      <c r="C833" s="1"/>
    </row>
    <row r="834" spans="3:3" x14ac:dyDescent="0.25">
      <c r="C834" s="1"/>
    </row>
    <row r="835" spans="3:3" x14ac:dyDescent="0.25">
      <c r="C835" s="1"/>
    </row>
    <row r="836" spans="3:3" x14ac:dyDescent="0.25">
      <c r="C836" s="1"/>
    </row>
    <row r="837" spans="3:3" x14ac:dyDescent="0.25">
      <c r="C837" s="1"/>
    </row>
    <row r="838" spans="3:3" x14ac:dyDescent="0.25">
      <c r="C838" s="1"/>
    </row>
    <row r="839" spans="3:3" x14ac:dyDescent="0.25">
      <c r="C839" s="1"/>
    </row>
    <row r="840" spans="3:3" x14ac:dyDescent="0.25">
      <c r="C840" s="1"/>
    </row>
    <row r="841" spans="3:3" x14ac:dyDescent="0.25">
      <c r="C841" s="1"/>
    </row>
    <row r="842" spans="3:3" x14ac:dyDescent="0.25">
      <c r="C842" s="1"/>
    </row>
    <row r="843" spans="3:3" x14ac:dyDescent="0.25">
      <c r="C843" s="1"/>
    </row>
    <row r="844" spans="3:3" x14ac:dyDescent="0.25">
      <c r="C844" s="1"/>
    </row>
    <row r="845" spans="3:3" x14ac:dyDescent="0.25">
      <c r="C845" s="1"/>
    </row>
  </sheetData>
  <mergeCells count="4">
    <mergeCell ref="B2:C2"/>
    <mergeCell ref="B3:C3"/>
    <mergeCell ref="B4:C4"/>
    <mergeCell ref="B5:C5"/>
  </mergeCells>
  <conditionalFormatting sqref="B14">
    <cfRule type="duplicateValues" dxfId="2" priority="3"/>
  </conditionalFormatting>
  <conditionalFormatting sqref="B44">
    <cfRule type="duplicateValues" dxfId="1" priority="2"/>
  </conditionalFormatting>
  <conditionalFormatting sqref="B95:B96">
    <cfRule type="duplicateValues" dxfId="0" priority="1"/>
  </conditionalFormatting>
  <pageMargins left="0" right="0" top="0" bottom="0" header="0.31496062992125984" footer="0.31496062992125984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A DIC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2025-02-14T04:06:46Z</cp:lastPrinted>
  <dcterms:created xsi:type="dcterms:W3CDTF">2025-02-14T02:57:35Z</dcterms:created>
  <dcterms:modified xsi:type="dcterms:W3CDTF">2025-02-14T04:06:50Z</dcterms:modified>
</cp:coreProperties>
</file>